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355" windowHeight="7995" activeTab="0"/>
  </bookViews>
  <sheets>
    <sheet name="Calculator" sheetId="1" r:id="rId1"/>
    <sheet name="Table" sheetId="2" r:id="rId2"/>
  </sheets>
  <definedNames>
    <definedName name="ChosenGas">'Calculator'!$C$9</definedName>
  </definedNames>
  <calcPr fullCalcOnLoad="1"/>
</workbook>
</file>

<file path=xl/comments2.xml><?xml version="1.0" encoding="utf-8"?>
<comments xmlns="http://schemas.openxmlformats.org/spreadsheetml/2006/main">
  <authors>
    <author>Thurnham, Timothy (SKM)</author>
  </authors>
  <commentList>
    <comment ref="C5" authorId="0">
      <text>
        <r>
          <rPr>
            <b/>
            <sz val="9"/>
            <rFont val="Tahoma"/>
            <family val="2"/>
          </rPr>
          <t>Thurnham, Timothy (SKM):</t>
        </r>
        <r>
          <rPr>
            <sz val="9"/>
            <rFont val="Tahoma"/>
            <family val="2"/>
          </rPr>
          <t xml:space="preserve">
Fourth Assessment Report</t>
        </r>
      </text>
    </comment>
  </commentList>
</comments>
</file>

<file path=xl/sharedStrings.xml><?xml version="1.0" encoding="utf-8"?>
<sst xmlns="http://schemas.openxmlformats.org/spreadsheetml/2006/main" count="24" uniqueCount="23">
  <si>
    <t>Refrigerant</t>
  </si>
  <si>
    <t>R134a</t>
  </si>
  <si>
    <t>R32</t>
  </si>
  <si>
    <t>R404A</t>
  </si>
  <si>
    <t>R407A</t>
  </si>
  <si>
    <t>R407C</t>
  </si>
  <si>
    <t>R407F</t>
  </si>
  <si>
    <t>R410A</t>
  </si>
  <si>
    <t>R413A</t>
  </si>
  <si>
    <t>R417A</t>
  </si>
  <si>
    <t>R422A</t>
  </si>
  <si>
    <t>R422D</t>
  </si>
  <si>
    <t>R427A</t>
  </si>
  <si>
    <t>R507</t>
  </si>
  <si>
    <t>R508</t>
  </si>
  <si>
    <t>GWP</t>
  </si>
  <si>
    <t>Allowable Charge (kg)</t>
  </si>
  <si>
    <t>R434A</t>
  </si>
  <si>
    <t>Allowable Charge (tCO2e)</t>
  </si>
  <si>
    <t>Prepared for the European Commission by SKM Enviros.</t>
  </si>
  <si>
    <t>Refrigerant Charge Converter</t>
  </si>
  <si>
    <r>
      <t>The values above show kilogrammes of refrigerant charge for various threshold levels (expressed in tonnes of CO</t>
    </r>
    <r>
      <rPr>
        <vertAlign val="subscript"/>
        <sz val="5.7"/>
        <color indexed="8"/>
        <rFont val="Calibri"/>
        <family val="2"/>
      </rPr>
      <t>2</t>
    </r>
    <r>
      <rPr>
        <sz val="5.7"/>
        <color indexed="8"/>
        <rFont val="Calibri"/>
        <family val="2"/>
      </rPr>
      <t xml:space="preserve"> equivalent) in the EU F-Gas Regulation.</t>
    </r>
  </si>
  <si>
    <t>March 2013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</si>
</sst>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 tCO2e&quot;"/>
    <numFmt numFmtId="165" formatCode="#,##0.0"/>
    <numFmt numFmtId="166" formatCode="#,##0.00&quot; kg&quot;"/>
    <numFmt numFmtId="167" formatCode="##,#00.00&quot; kg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8"/>
      <color indexed="8"/>
      <name val="Calibri"/>
      <family val="2"/>
    </font>
    <font>
      <sz val="5.7"/>
      <color indexed="8"/>
      <name val="Calibri"/>
      <family val="2"/>
    </font>
    <font>
      <vertAlign val="subscript"/>
      <sz val="5.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0"/>
    </font>
    <font>
      <sz val="8"/>
      <color indexed="55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5.7"/>
      <color theme="1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right"/>
    </xf>
    <xf numFmtId="3" fontId="40" fillId="34" borderId="10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164" fontId="0" fillId="16" borderId="0" xfId="0" applyNumberFormat="1" applyFill="1" applyBorder="1" applyAlignment="1" applyProtection="1">
      <alignment horizontal="center"/>
      <protection/>
    </xf>
    <xf numFmtId="0" fontId="40" fillId="16" borderId="0" xfId="0" applyFont="1" applyFill="1" applyBorder="1" applyAlignment="1" applyProtection="1">
      <alignment horizontal="right"/>
      <protection/>
    </xf>
    <xf numFmtId="0" fontId="42" fillId="33" borderId="13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2" fillId="33" borderId="15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 quotePrefix="1">
      <alignment horizontal="right"/>
      <protection/>
    </xf>
    <xf numFmtId="0" fontId="42" fillId="33" borderId="17" xfId="0" applyFont="1" applyFill="1" applyBorder="1" applyAlignment="1" applyProtection="1">
      <alignment/>
      <protection/>
    </xf>
    <xf numFmtId="166" fontId="40" fillId="34" borderId="18" xfId="0" applyNumberFormat="1" applyFont="1" applyFill="1" applyBorder="1" applyAlignment="1" applyProtection="1">
      <alignment horizontal="center"/>
      <protection/>
    </xf>
    <xf numFmtId="167" fontId="40" fillId="34" borderId="18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ill="1" applyBorder="1" applyAlignment="1">
      <alignment/>
    </xf>
    <xf numFmtId="0" fontId="43" fillId="33" borderId="0" xfId="0" applyFont="1" applyFill="1" applyBorder="1" applyAlignment="1" applyProtection="1">
      <alignment horizontal="fill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3</xdr:row>
      <xdr:rowOff>19050</xdr:rowOff>
    </xdr:from>
    <xdr:ext cx="647700" cy="285750"/>
    <xdr:sp macro="[0]!Button_R134a_Click">
      <xdr:nvSpPr>
        <xdr:cNvPr id="1" name="Rounded Rectangle 1"/>
        <xdr:cNvSpPr>
          <a:spLocks/>
        </xdr:cNvSpPr>
      </xdr:nvSpPr>
      <xdr:spPr>
        <a:xfrm>
          <a:off x="371475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R134a</a:t>
          </a:r>
        </a:p>
      </xdr:txBody>
    </xdr:sp>
    <xdr:clientData/>
  </xdr:oneCellAnchor>
  <xdr:oneCellAnchor>
    <xdr:from>
      <xdr:col>4</xdr:col>
      <xdr:colOff>161925</xdr:colOff>
      <xdr:row>3</xdr:row>
      <xdr:rowOff>19050</xdr:rowOff>
    </xdr:from>
    <xdr:ext cx="647700" cy="285750"/>
    <xdr:sp macro="[0]!Button_R404A_Click">
      <xdr:nvSpPr>
        <xdr:cNvPr id="2" name="Rounded Rectangle 2"/>
        <xdr:cNvSpPr>
          <a:spLocks/>
        </xdr:cNvSpPr>
      </xdr:nvSpPr>
      <xdr:spPr>
        <a:xfrm>
          <a:off x="1114425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R404A</a:t>
          </a:r>
        </a:p>
      </xdr:txBody>
    </xdr:sp>
    <xdr:clientData/>
  </xdr:oneCellAnchor>
  <xdr:oneCellAnchor>
    <xdr:from>
      <xdr:col>6</xdr:col>
      <xdr:colOff>180975</xdr:colOff>
      <xdr:row>3</xdr:row>
      <xdr:rowOff>19050</xdr:rowOff>
    </xdr:from>
    <xdr:ext cx="638175" cy="285750"/>
    <xdr:sp macro="[0]!Button_R407A_Click">
      <xdr:nvSpPr>
        <xdr:cNvPr id="3" name="Rounded Rectangle 3"/>
        <xdr:cNvSpPr>
          <a:spLocks/>
        </xdr:cNvSpPr>
      </xdr:nvSpPr>
      <xdr:spPr>
        <a:xfrm>
          <a:off x="1866900" y="600075"/>
          <a:ext cx="638175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R407A</a:t>
          </a:r>
        </a:p>
      </xdr:txBody>
    </xdr:sp>
    <xdr:clientData/>
  </xdr:oneCellAnchor>
  <xdr:oneCellAnchor>
    <xdr:from>
      <xdr:col>8</xdr:col>
      <xdr:colOff>190500</xdr:colOff>
      <xdr:row>3</xdr:row>
      <xdr:rowOff>19050</xdr:rowOff>
    </xdr:from>
    <xdr:ext cx="647700" cy="285750"/>
    <xdr:sp macro="[0]!Button_R407C_Click">
      <xdr:nvSpPr>
        <xdr:cNvPr id="4" name="Rounded Rectangle 4"/>
        <xdr:cNvSpPr>
          <a:spLocks/>
        </xdr:cNvSpPr>
      </xdr:nvSpPr>
      <xdr:spPr>
        <a:xfrm>
          <a:off x="2609850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R407C</a:t>
          </a:r>
        </a:p>
      </xdr:txBody>
    </xdr:sp>
    <xdr:clientData/>
  </xdr:oneCellAnchor>
  <xdr:oneCellAnchor>
    <xdr:from>
      <xdr:col>10</xdr:col>
      <xdr:colOff>95250</xdr:colOff>
      <xdr:row>3</xdr:row>
      <xdr:rowOff>19050</xdr:rowOff>
    </xdr:from>
    <xdr:ext cx="647700" cy="285750"/>
    <xdr:sp macro="[0]!Button_R407F_Click">
      <xdr:nvSpPr>
        <xdr:cNvPr id="5" name="Rounded Rectangle 5"/>
        <xdr:cNvSpPr>
          <a:spLocks/>
        </xdr:cNvSpPr>
      </xdr:nvSpPr>
      <xdr:spPr>
        <a:xfrm>
          <a:off x="3352800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R407F</a:t>
          </a:r>
        </a:p>
      </xdr:txBody>
    </xdr:sp>
    <xdr:clientData/>
  </xdr:oneCellAnchor>
  <xdr:oneCellAnchor>
    <xdr:from>
      <xdr:col>12</xdr:col>
      <xdr:colOff>76200</xdr:colOff>
      <xdr:row>3</xdr:row>
      <xdr:rowOff>19050</xdr:rowOff>
    </xdr:from>
    <xdr:ext cx="647700" cy="285750"/>
    <xdr:sp macro="[0]!Button_R410A_Click">
      <xdr:nvSpPr>
        <xdr:cNvPr id="6" name="Rounded Rectangle 6"/>
        <xdr:cNvSpPr>
          <a:spLocks/>
        </xdr:cNvSpPr>
      </xdr:nvSpPr>
      <xdr:spPr>
        <a:xfrm>
          <a:off x="4105275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R410A</a:t>
          </a:r>
        </a:p>
      </xdr:txBody>
    </xdr:sp>
    <xdr:clientData/>
  </xdr:oneCellAnchor>
  <xdr:oneCellAnchor>
    <xdr:from>
      <xdr:col>2</xdr:col>
      <xdr:colOff>142875</xdr:colOff>
      <xdr:row>10</xdr:row>
      <xdr:rowOff>66675</xdr:rowOff>
    </xdr:from>
    <xdr:ext cx="428625" cy="219075"/>
    <xdr:sp macro="[0]!Button_R32_Click">
      <xdr:nvSpPr>
        <xdr:cNvPr id="7" name="Rounded Rectangle 7"/>
        <xdr:cNvSpPr>
          <a:spLocks/>
        </xdr:cNvSpPr>
      </xdr:nvSpPr>
      <xdr:spPr>
        <a:xfrm>
          <a:off x="371475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R32</a:t>
          </a:r>
        </a:p>
      </xdr:txBody>
    </xdr:sp>
    <xdr:clientData/>
  </xdr:oneCellAnchor>
  <xdr:oneCellAnchor>
    <xdr:from>
      <xdr:col>3</xdr:col>
      <xdr:colOff>28575</xdr:colOff>
      <xdr:row>10</xdr:row>
      <xdr:rowOff>66675</xdr:rowOff>
    </xdr:from>
    <xdr:ext cx="428625" cy="219075"/>
    <xdr:sp macro="[0]!Button_R417A_Click">
      <xdr:nvSpPr>
        <xdr:cNvPr id="8" name="Rounded Rectangle 8"/>
        <xdr:cNvSpPr>
          <a:spLocks/>
        </xdr:cNvSpPr>
      </xdr:nvSpPr>
      <xdr:spPr>
        <a:xfrm>
          <a:off x="866775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R417A</a:t>
          </a:r>
        </a:p>
      </xdr:txBody>
    </xdr:sp>
    <xdr:clientData/>
  </xdr:oneCellAnchor>
  <xdr:oneCellAnchor>
    <xdr:from>
      <xdr:col>4</xdr:col>
      <xdr:colOff>409575</xdr:colOff>
      <xdr:row>10</xdr:row>
      <xdr:rowOff>66675</xdr:rowOff>
    </xdr:from>
    <xdr:ext cx="428625" cy="219075"/>
    <xdr:sp macro="[0]!Button_R422A_Click">
      <xdr:nvSpPr>
        <xdr:cNvPr id="9" name="Rounded Rectangle 9"/>
        <xdr:cNvSpPr>
          <a:spLocks/>
        </xdr:cNvSpPr>
      </xdr:nvSpPr>
      <xdr:spPr>
        <a:xfrm>
          <a:off x="1362075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R422A</a:t>
          </a:r>
        </a:p>
      </xdr:txBody>
    </xdr:sp>
    <xdr:clientData/>
  </xdr:oneCellAnchor>
  <xdr:oneCellAnchor>
    <xdr:from>
      <xdr:col>6</xdr:col>
      <xdr:colOff>161925</xdr:colOff>
      <xdr:row>10</xdr:row>
      <xdr:rowOff>66675</xdr:rowOff>
    </xdr:from>
    <xdr:ext cx="438150" cy="219075"/>
    <xdr:sp macro="[0]!Button_R422D_Click">
      <xdr:nvSpPr>
        <xdr:cNvPr id="10" name="Rounded Rectangle 10"/>
        <xdr:cNvSpPr>
          <a:spLocks/>
        </xdr:cNvSpPr>
      </xdr:nvSpPr>
      <xdr:spPr>
        <a:xfrm>
          <a:off x="1847850" y="1704975"/>
          <a:ext cx="438150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R422D</a:t>
          </a:r>
        </a:p>
      </xdr:txBody>
    </xdr:sp>
    <xdr:clientData/>
  </xdr:oneCellAnchor>
  <xdr:oneCellAnchor>
    <xdr:from>
      <xdr:col>7</xdr:col>
      <xdr:colOff>38100</xdr:colOff>
      <xdr:row>10</xdr:row>
      <xdr:rowOff>66675</xdr:rowOff>
    </xdr:from>
    <xdr:ext cx="438150" cy="219075"/>
    <xdr:sp macro="[0]!Button_R507_Click">
      <xdr:nvSpPr>
        <xdr:cNvPr id="11" name="Rounded Rectangle 11"/>
        <xdr:cNvSpPr>
          <a:spLocks/>
        </xdr:cNvSpPr>
      </xdr:nvSpPr>
      <xdr:spPr>
        <a:xfrm>
          <a:off x="2343150" y="1704975"/>
          <a:ext cx="438150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R507</a:t>
          </a:r>
        </a:p>
      </xdr:txBody>
    </xdr:sp>
    <xdr:clientData/>
  </xdr:oneCellAnchor>
  <xdr:oneCellAnchor>
    <xdr:from>
      <xdr:col>8</xdr:col>
      <xdr:colOff>419100</xdr:colOff>
      <xdr:row>10</xdr:row>
      <xdr:rowOff>66675</xdr:rowOff>
    </xdr:from>
    <xdr:ext cx="428625" cy="219075"/>
    <xdr:sp macro="[0]!Button_R508_Click">
      <xdr:nvSpPr>
        <xdr:cNvPr id="12" name="Rounded Rectangle 12"/>
        <xdr:cNvSpPr>
          <a:spLocks/>
        </xdr:cNvSpPr>
      </xdr:nvSpPr>
      <xdr:spPr>
        <a:xfrm>
          <a:off x="2838450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R508</a:t>
          </a:r>
        </a:p>
      </xdr:txBody>
    </xdr:sp>
    <xdr:clientData/>
  </xdr:oneCellAnchor>
  <xdr:oneCellAnchor>
    <xdr:from>
      <xdr:col>10</xdr:col>
      <xdr:colOff>76200</xdr:colOff>
      <xdr:row>10</xdr:row>
      <xdr:rowOff>66675</xdr:rowOff>
    </xdr:from>
    <xdr:ext cx="428625" cy="219075"/>
    <xdr:sp macro="[0]!Button_R413A_Click">
      <xdr:nvSpPr>
        <xdr:cNvPr id="13" name="Rounded Rectangle 13"/>
        <xdr:cNvSpPr>
          <a:spLocks/>
        </xdr:cNvSpPr>
      </xdr:nvSpPr>
      <xdr:spPr>
        <a:xfrm>
          <a:off x="3333750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R413A</a:t>
          </a:r>
        </a:p>
      </xdr:txBody>
    </xdr:sp>
    <xdr:clientData/>
  </xdr:oneCellAnchor>
  <xdr:oneCellAnchor>
    <xdr:from>
      <xdr:col>10</xdr:col>
      <xdr:colOff>571500</xdr:colOff>
      <xdr:row>10</xdr:row>
      <xdr:rowOff>66675</xdr:rowOff>
    </xdr:from>
    <xdr:ext cx="428625" cy="219075"/>
    <xdr:sp macro="[0]!Button_R427A_Click">
      <xdr:nvSpPr>
        <xdr:cNvPr id="14" name="Rounded Rectangle 14"/>
        <xdr:cNvSpPr>
          <a:spLocks/>
        </xdr:cNvSpPr>
      </xdr:nvSpPr>
      <xdr:spPr>
        <a:xfrm>
          <a:off x="3829050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R427A</a:t>
          </a:r>
        </a:p>
      </xdr:txBody>
    </xdr:sp>
    <xdr:clientData/>
  </xdr:oneCellAnchor>
  <xdr:oneCellAnchor>
    <xdr:from>
      <xdr:col>12</xdr:col>
      <xdr:colOff>285750</xdr:colOff>
      <xdr:row>10</xdr:row>
      <xdr:rowOff>66675</xdr:rowOff>
    </xdr:from>
    <xdr:ext cx="438150" cy="219075"/>
    <xdr:sp macro="[0]!Button_R434A_Click">
      <xdr:nvSpPr>
        <xdr:cNvPr id="15" name="Rounded Rectangle 15"/>
        <xdr:cNvSpPr>
          <a:spLocks/>
        </xdr:cNvSpPr>
      </xdr:nvSpPr>
      <xdr:spPr>
        <a:xfrm>
          <a:off x="4314825" y="1704975"/>
          <a:ext cx="438150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R434A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14"/>
  <sheetViews>
    <sheetView showRowColHeaders="0" tabSelected="1" zoomScale="250" zoomScaleNormal="250" zoomScalePageLayoutView="0" workbookViewId="0" topLeftCell="A1">
      <selection activeCell="E9" sqref="E9"/>
    </sheetView>
  </sheetViews>
  <sheetFormatPr defaultColWidth="9.140625" defaultRowHeight="15"/>
  <cols>
    <col min="1" max="2" width="1.7109375" style="8" customWidth="1"/>
    <col min="3" max="3" width="9.140625" style="8" customWidth="1"/>
    <col min="4" max="4" width="1.7109375" style="8" customWidth="1"/>
    <col min="5" max="5" width="9.28125" style="8" bestFit="1" customWidth="1"/>
    <col min="6" max="6" width="1.7109375" style="8" customWidth="1"/>
    <col min="7" max="7" width="9.28125" style="8" bestFit="1" customWidth="1"/>
    <col min="8" max="8" width="1.7109375" style="8" customWidth="1"/>
    <col min="9" max="9" width="10.8515625" style="8" bestFit="1" customWidth="1"/>
    <col min="10" max="10" width="1.7109375" style="8" customWidth="1"/>
    <col min="11" max="11" width="9.8515625" style="8" bestFit="1" customWidth="1"/>
    <col min="12" max="12" width="1.7109375" style="8" customWidth="1"/>
    <col min="13" max="13" width="11.28125" style="8" bestFit="1" customWidth="1"/>
    <col min="14" max="15" width="1.7109375" style="8" customWidth="1"/>
    <col min="16" max="16384" width="9.140625" style="8" customWidth="1"/>
  </cols>
  <sheetData>
    <row r="1" ht="4.5" customHeight="1" thickBot="1"/>
    <row r="2" spans="2:15" ht="36.75" thickTop="1">
      <c r="B2" s="9"/>
      <c r="C2" s="28" t="s">
        <v>20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0"/>
    </row>
    <row r="3" spans="2:15" ht="4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5" ht="1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2:15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2:15" ht="4.5" customHeight="1">
      <c r="B6" s="1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"/>
    </row>
    <row r="7" spans="2:15" ht="15">
      <c r="B7" s="11"/>
      <c r="C7" s="14"/>
      <c r="D7" s="14"/>
      <c r="E7" s="15">
        <v>5</v>
      </c>
      <c r="F7" s="14"/>
      <c r="G7" s="15">
        <v>40</v>
      </c>
      <c r="H7" s="14"/>
      <c r="I7" s="15">
        <v>50</v>
      </c>
      <c r="J7" s="14"/>
      <c r="K7" s="15">
        <v>500</v>
      </c>
      <c r="L7" s="14"/>
      <c r="M7" s="15">
        <v>1000</v>
      </c>
      <c r="N7" s="14"/>
      <c r="O7" s="13"/>
    </row>
    <row r="8" spans="2:15" ht="3" customHeight="1" thickBo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/>
    </row>
    <row r="9" spans="2:15" ht="15.75" thickBot="1">
      <c r="B9" s="11"/>
      <c r="C9" s="16" t="s">
        <v>6</v>
      </c>
      <c r="D9" s="14"/>
      <c r="E9" s="24">
        <f>E7*1000/INDEX(Table!$C$6:$C$23,MATCH($C$9,Table!$B$6:$B$23,0))</f>
        <v>2.73972602739726</v>
      </c>
      <c r="F9" s="14"/>
      <c r="G9" s="25">
        <f>G7*1000/INDEX(Table!$C$6:$C$23,MATCH($C$9,Table!$B$6:$B$23,0))</f>
        <v>21.91780821917808</v>
      </c>
      <c r="H9" s="14"/>
      <c r="I9" s="25">
        <f>I7*1000/INDEX(Table!$C$6:$C$23,MATCH($C$9,Table!$B$6:$B$23,0))</f>
        <v>27.397260273972602</v>
      </c>
      <c r="J9" s="14"/>
      <c r="K9" s="25">
        <f>K7*1000/INDEX(Table!$C$6:$C$23,MATCH($C$9,Table!$B$6:$B$23,0))</f>
        <v>273.972602739726</v>
      </c>
      <c r="L9" s="14"/>
      <c r="M9" s="25">
        <f>M7*1000/INDEX(Table!$C$6:$C$23,MATCH($C$9,Table!$B$6:$B$23,0))</f>
        <v>547.945205479452</v>
      </c>
      <c r="N9" s="14"/>
      <c r="O9" s="13"/>
    </row>
    <row r="10" spans="2:15" ht="15"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</row>
    <row r="11" spans="2:15" ht="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2:15" ht="1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s="19" customFormat="1" ht="8.25">
      <c r="B13" s="17"/>
      <c r="C13" s="27" t="s">
        <v>21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8"/>
    </row>
    <row r="14" spans="2:15" s="19" customFormat="1" ht="9" customHeight="1" thickBot="1">
      <c r="B14" s="20"/>
      <c r="C14" s="21" t="s">
        <v>19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 t="s">
        <v>22</v>
      </c>
      <c r="O14" s="23"/>
    </row>
    <row r="15" ht="15.75" thickTop="1"/>
  </sheetData>
  <sheetProtection/>
  <mergeCells count="2">
    <mergeCell ref="C13:N13"/>
    <mergeCell ref="C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23"/>
  <sheetViews>
    <sheetView zoomScale="140" zoomScaleNormal="140" zoomScalePageLayoutView="0" workbookViewId="0" topLeftCell="A1">
      <selection activeCell="C25" sqref="C25"/>
    </sheetView>
  </sheetViews>
  <sheetFormatPr defaultColWidth="9.140625" defaultRowHeight="15"/>
  <cols>
    <col min="1" max="1" width="2.7109375" style="1" customWidth="1"/>
    <col min="2" max="2" width="11.00390625" style="1" bestFit="1" customWidth="1"/>
    <col min="3" max="3" width="9.140625" style="1" customWidth="1"/>
    <col min="4" max="8" width="10.7109375" style="1" customWidth="1"/>
    <col min="9" max="16384" width="9.140625" style="1" customWidth="1"/>
  </cols>
  <sheetData>
    <row r="1" ht="15"/>
    <row r="2" spans="4:8" ht="15">
      <c r="D2" s="29" t="s">
        <v>18</v>
      </c>
      <c r="E2" s="30"/>
      <c r="F2" s="30"/>
      <c r="G2" s="30"/>
      <c r="H2" s="31"/>
    </row>
    <row r="3" spans="4:8" ht="15">
      <c r="D3" s="7">
        <v>5</v>
      </c>
      <c r="E3" s="7">
        <v>40</v>
      </c>
      <c r="F3" s="7">
        <v>50</v>
      </c>
      <c r="G3" s="7">
        <v>500</v>
      </c>
      <c r="H3" s="7">
        <v>1000</v>
      </c>
    </row>
    <row r="4" ht="15"/>
    <row r="5" spans="2:8" ht="15">
      <c r="B5" s="5" t="s">
        <v>0</v>
      </c>
      <c r="C5" s="6" t="s">
        <v>15</v>
      </c>
      <c r="D5" s="29" t="s">
        <v>16</v>
      </c>
      <c r="E5" s="30"/>
      <c r="F5" s="30"/>
      <c r="G5" s="30"/>
      <c r="H5" s="31"/>
    </row>
    <row r="6" spans="2:8" ht="15">
      <c r="B6" s="3" t="s">
        <v>1</v>
      </c>
      <c r="C6" s="4">
        <v>1430</v>
      </c>
      <c r="D6" s="26">
        <f aca="true" t="shared" si="0" ref="D6:H20">D$3*1000/$C6</f>
        <v>3.4965034965034967</v>
      </c>
      <c r="E6" s="26">
        <f t="shared" si="0"/>
        <v>27.972027972027973</v>
      </c>
      <c r="F6" s="26">
        <f t="shared" si="0"/>
        <v>34.96503496503497</v>
      </c>
      <c r="G6" s="26">
        <f t="shared" si="0"/>
        <v>349.65034965034965</v>
      </c>
      <c r="H6" s="26">
        <f t="shared" si="0"/>
        <v>699.3006993006993</v>
      </c>
    </row>
    <row r="7" spans="2:8" ht="15">
      <c r="B7" s="3" t="s">
        <v>2</v>
      </c>
      <c r="C7" s="4">
        <v>675</v>
      </c>
      <c r="D7" s="26">
        <f t="shared" si="0"/>
        <v>7.407407407407407</v>
      </c>
      <c r="E7" s="26">
        <f t="shared" si="0"/>
        <v>59.25925925925926</v>
      </c>
      <c r="F7" s="26">
        <f t="shared" si="0"/>
        <v>74.07407407407408</v>
      </c>
      <c r="G7" s="26">
        <f t="shared" si="0"/>
        <v>740.7407407407408</v>
      </c>
      <c r="H7" s="26">
        <f t="shared" si="0"/>
        <v>1481.4814814814815</v>
      </c>
    </row>
    <row r="8" spans="2:8" ht="15">
      <c r="B8" s="3" t="s">
        <v>3</v>
      </c>
      <c r="C8" s="4">
        <v>3922</v>
      </c>
      <c r="D8" s="26">
        <f t="shared" si="0"/>
        <v>1.2748597654258031</v>
      </c>
      <c r="E8" s="26">
        <f t="shared" si="0"/>
        <v>10.198878123406425</v>
      </c>
      <c r="F8" s="26">
        <f t="shared" si="0"/>
        <v>12.748597654258031</v>
      </c>
      <c r="G8" s="26">
        <f t="shared" si="0"/>
        <v>127.48597654258032</v>
      </c>
      <c r="H8" s="26">
        <f t="shared" si="0"/>
        <v>254.97195308516064</v>
      </c>
    </row>
    <row r="9" spans="2:8" ht="15">
      <c r="B9" s="3" t="s">
        <v>4</v>
      </c>
      <c r="C9" s="4">
        <v>2107</v>
      </c>
      <c r="D9" s="26">
        <f t="shared" si="0"/>
        <v>2.3730422401518747</v>
      </c>
      <c r="E9" s="26">
        <f t="shared" si="0"/>
        <v>18.984337921214998</v>
      </c>
      <c r="F9" s="26">
        <f t="shared" si="0"/>
        <v>23.730422401518748</v>
      </c>
      <c r="G9" s="26">
        <f t="shared" si="0"/>
        <v>237.30422401518746</v>
      </c>
      <c r="H9" s="26">
        <f t="shared" si="0"/>
        <v>474.6084480303749</v>
      </c>
    </row>
    <row r="10" spans="2:8" ht="15">
      <c r="B10" s="3" t="s">
        <v>5</v>
      </c>
      <c r="C10" s="4">
        <v>1774</v>
      </c>
      <c r="D10" s="26">
        <f t="shared" si="0"/>
        <v>2.818489289740699</v>
      </c>
      <c r="E10" s="26">
        <f t="shared" si="0"/>
        <v>22.547914317925592</v>
      </c>
      <c r="F10" s="26">
        <f t="shared" si="0"/>
        <v>28.18489289740699</v>
      </c>
      <c r="G10" s="26">
        <f t="shared" si="0"/>
        <v>281.8489289740699</v>
      </c>
      <c r="H10" s="26">
        <f t="shared" si="0"/>
        <v>563.6978579481398</v>
      </c>
    </row>
    <row r="11" spans="2:8" ht="15">
      <c r="B11" s="3" t="s">
        <v>6</v>
      </c>
      <c r="C11" s="4">
        <v>1825</v>
      </c>
      <c r="D11" s="26">
        <f t="shared" si="0"/>
        <v>2.73972602739726</v>
      </c>
      <c r="E11" s="26">
        <f t="shared" si="0"/>
        <v>21.91780821917808</v>
      </c>
      <c r="F11" s="26">
        <f t="shared" si="0"/>
        <v>27.397260273972602</v>
      </c>
      <c r="G11" s="26">
        <f t="shared" si="0"/>
        <v>273.972602739726</v>
      </c>
      <c r="H11" s="26">
        <f t="shared" si="0"/>
        <v>547.945205479452</v>
      </c>
    </row>
    <row r="12" spans="2:8" ht="15">
      <c r="B12" s="3" t="s">
        <v>7</v>
      </c>
      <c r="C12" s="4">
        <v>2088</v>
      </c>
      <c r="D12" s="26">
        <f t="shared" si="0"/>
        <v>2.3946360153256707</v>
      </c>
      <c r="E12" s="26">
        <f t="shared" si="0"/>
        <v>19.157088122605366</v>
      </c>
      <c r="F12" s="26">
        <f t="shared" si="0"/>
        <v>23.946360153256705</v>
      </c>
      <c r="G12" s="26">
        <f t="shared" si="0"/>
        <v>239.46360153256705</v>
      </c>
      <c r="H12" s="26">
        <f t="shared" si="0"/>
        <v>478.9272030651341</v>
      </c>
    </row>
    <row r="13" spans="2:8" ht="15">
      <c r="B13" s="3" t="s">
        <v>8</v>
      </c>
      <c r="C13" s="4">
        <v>2053</v>
      </c>
      <c r="D13" s="26">
        <f t="shared" si="0"/>
        <v>2.4354603019970775</v>
      </c>
      <c r="E13" s="26">
        <f t="shared" si="0"/>
        <v>19.48368241597662</v>
      </c>
      <c r="F13" s="26">
        <f t="shared" si="0"/>
        <v>24.354603019970774</v>
      </c>
      <c r="G13" s="26">
        <f t="shared" si="0"/>
        <v>243.54603019970776</v>
      </c>
      <c r="H13" s="26">
        <f t="shared" si="0"/>
        <v>487.0920603994155</v>
      </c>
    </row>
    <row r="14" spans="2:8" ht="15">
      <c r="B14" s="3" t="s">
        <v>9</v>
      </c>
      <c r="C14" s="4">
        <v>2346</v>
      </c>
      <c r="D14" s="26">
        <f t="shared" si="0"/>
        <v>2.131287297527707</v>
      </c>
      <c r="E14" s="26">
        <f t="shared" si="0"/>
        <v>17.050298380221655</v>
      </c>
      <c r="F14" s="26">
        <f t="shared" si="0"/>
        <v>21.312872975277067</v>
      </c>
      <c r="G14" s="26">
        <f t="shared" si="0"/>
        <v>213.12872975277068</v>
      </c>
      <c r="H14" s="26">
        <f t="shared" si="0"/>
        <v>426.25745950554136</v>
      </c>
    </row>
    <row r="15" spans="2:8" ht="15">
      <c r="B15" s="3" t="s">
        <v>10</v>
      </c>
      <c r="C15" s="4">
        <v>3143</v>
      </c>
      <c r="D15" s="26">
        <f t="shared" si="0"/>
        <v>1.590836780146357</v>
      </c>
      <c r="E15" s="26">
        <f t="shared" si="0"/>
        <v>12.726694241170856</v>
      </c>
      <c r="F15" s="26">
        <f t="shared" si="0"/>
        <v>15.90836780146357</v>
      </c>
      <c r="G15" s="26">
        <f t="shared" si="0"/>
        <v>159.0836780146357</v>
      </c>
      <c r="H15" s="26">
        <f t="shared" si="0"/>
        <v>318.1673560292714</v>
      </c>
    </row>
    <row r="16" spans="2:8" ht="15">
      <c r="B16" s="3" t="s">
        <v>11</v>
      </c>
      <c r="C16" s="4">
        <v>2729</v>
      </c>
      <c r="D16" s="26">
        <f t="shared" si="0"/>
        <v>1.8321729571271528</v>
      </c>
      <c r="E16" s="26">
        <f t="shared" si="0"/>
        <v>14.657383657017222</v>
      </c>
      <c r="F16" s="26">
        <f t="shared" si="0"/>
        <v>18.32172957127153</v>
      </c>
      <c r="G16" s="26">
        <f t="shared" si="0"/>
        <v>183.21729571271527</v>
      </c>
      <c r="H16" s="26">
        <f t="shared" si="0"/>
        <v>366.43459142543054</v>
      </c>
    </row>
    <row r="17" spans="2:8" ht="15">
      <c r="B17" s="3" t="s">
        <v>12</v>
      </c>
      <c r="C17" s="4">
        <v>2138</v>
      </c>
      <c r="D17" s="26">
        <f t="shared" si="0"/>
        <v>2.3386342376052385</v>
      </c>
      <c r="E17" s="26">
        <f t="shared" si="0"/>
        <v>18.709073900841908</v>
      </c>
      <c r="F17" s="26">
        <f t="shared" si="0"/>
        <v>23.386342376052387</v>
      </c>
      <c r="G17" s="26">
        <f t="shared" si="0"/>
        <v>233.86342376052386</v>
      </c>
      <c r="H17" s="26">
        <f t="shared" si="0"/>
        <v>467.7268475210477</v>
      </c>
    </row>
    <row r="18" spans="2:8" ht="15">
      <c r="B18" s="3" t="s">
        <v>17</v>
      </c>
      <c r="C18" s="4">
        <v>3246</v>
      </c>
      <c r="D18" s="26">
        <f t="shared" si="0"/>
        <v>1.5403573629081948</v>
      </c>
      <c r="E18" s="26">
        <f t="shared" si="0"/>
        <v>12.322858903265558</v>
      </c>
      <c r="F18" s="26">
        <f t="shared" si="0"/>
        <v>15.403573629081947</v>
      </c>
      <c r="G18" s="26">
        <f t="shared" si="0"/>
        <v>154.03573629081947</v>
      </c>
      <c r="H18" s="26">
        <f t="shared" si="0"/>
        <v>308.07147258163894</v>
      </c>
    </row>
    <row r="19" spans="2:8" ht="15">
      <c r="B19" s="3" t="s">
        <v>13</v>
      </c>
      <c r="C19" s="4">
        <v>3985</v>
      </c>
      <c r="D19" s="26">
        <f t="shared" si="0"/>
        <v>1.2547051442910917</v>
      </c>
      <c r="E19" s="26">
        <f t="shared" si="0"/>
        <v>10.037641154328734</v>
      </c>
      <c r="F19" s="26">
        <f t="shared" si="0"/>
        <v>12.547051442910917</v>
      </c>
      <c r="G19" s="26">
        <f t="shared" si="0"/>
        <v>125.47051442910916</v>
      </c>
      <c r="H19" s="26">
        <f t="shared" si="0"/>
        <v>250.94102885821832</v>
      </c>
    </row>
    <row r="20" spans="2:8" ht="15">
      <c r="B20" s="3" t="s">
        <v>14</v>
      </c>
      <c r="C20" s="4">
        <v>13214</v>
      </c>
      <c r="D20" s="26">
        <f t="shared" si="0"/>
        <v>0.3783865597093991</v>
      </c>
      <c r="E20" s="26">
        <f t="shared" si="0"/>
        <v>3.027092477675193</v>
      </c>
      <c r="F20" s="26">
        <f t="shared" si="0"/>
        <v>3.783865597093991</v>
      </c>
      <c r="G20" s="26">
        <f t="shared" si="0"/>
        <v>37.83865597093991</v>
      </c>
      <c r="H20" s="26">
        <f t="shared" si="0"/>
        <v>75.67731194187982</v>
      </c>
    </row>
    <row r="21" spans="2:8" ht="15">
      <c r="B21" s="3"/>
      <c r="C21" s="4"/>
      <c r="D21" s="26"/>
      <c r="E21" s="26"/>
      <c r="F21" s="26"/>
      <c r="G21" s="26"/>
      <c r="H21" s="26"/>
    </row>
    <row r="22" spans="2:8" ht="15">
      <c r="B22" s="3"/>
      <c r="C22" s="4"/>
      <c r="D22" s="2"/>
      <c r="E22" s="2"/>
      <c r="F22" s="2"/>
      <c r="G22" s="2"/>
      <c r="H22" s="2"/>
    </row>
    <row r="23" spans="2:8" ht="15">
      <c r="B23" s="3"/>
      <c r="C23" s="4"/>
      <c r="D23" s="2"/>
      <c r="E23" s="2"/>
      <c r="F23" s="2"/>
      <c r="G23" s="2"/>
      <c r="H23" s="2"/>
    </row>
  </sheetData>
  <sheetProtection/>
  <mergeCells count="2">
    <mergeCell ref="D5:H5"/>
    <mergeCell ref="D2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Sinclair Knight Merz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Thurnham, Timothy (SKM)</dc:creator>
  <cp:keywords/>
  <dc:description/>
  <cp:lastModifiedBy>CABUZEL Thierry (CLIMA)</cp:lastModifiedBy>
  <dcterms:created xsi:type="dcterms:W3CDTF">2013-03-08T16:10:35Z</dcterms:created>
  <dcterms:modified xsi:type="dcterms:W3CDTF">2017-01-27T09:45:44Z</dcterms:modified>
  <cp:category/>
  <cp:version/>
  <cp:contentType/>
  <cp:contentStatus/>
</cp:coreProperties>
</file>