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mc:AlternateContent xmlns:mc="http://schemas.openxmlformats.org/markup-compatibility/2006">
    <mc:Choice Requires="x15">
      <x15ac:absPath xmlns:x15ac="http://schemas.microsoft.com/office/spreadsheetml/2010/11/ac" url="\\umweltbundesamt.at\Projekte\10000\10933_MRRev\Intern\05 MRVA 2020-21\01 Task 1 GD Update\20 Tools\Final\"/>
    </mc:Choice>
  </mc:AlternateContent>
  <workbookProtection lockStructure="1"/>
  <bookViews>
    <workbookView xWindow="0" yWindow="0" windowWidth="28800" windowHeight="12300" tabRatio="786"/>
  </bookViews>
  <sheets>
    <sheet name="Guidelines and conditions" sheetId="10" r:id="rId1"/>
    <sheet name="ToolUnreasonableCosts" sheetId="64" r:id="rId2"/>
    <sheet name="EUwideConstants" sheetId="52" state="hidden" r:id="rId3"/>
    <sheet name="MSParameters" sheetId="57" state="hidden" r:id="rId4"/>
    <sheet name="Translations" sheetId="56" state="hidden" r:id="rId5"/>
    <sheet name="VersionDocumentation" sheetId="54" state="hidden" r:id="rId6"/>
  </sheets>
  <definedNames>
    <definedName name="_xlnm._FilterDatabase" localSheetId="3" hidden="1">MSParameters!#REF!</definedName>
    <definedName name="_xlnm._FilterDatabase" localSheetId="4" hidden="1">Translations!$A$1:$C$91</definedName>
    <definedName name="CNTR_SmallEmitter">ToolUnreasonableCosts!$J$12</definedName>
    <definedName name="CNTR_TrueFalse">ToolUnreasonableCosts!$Q$12:$Q$13</definedName>
    <definedName name="_xlnm.Print_Area" localSheetId="0">'Guidelines and conditions'!$A$4:$L$72</definedName>
    <definedName name="_xlnm.Print_Area" localSheetId="1">ToolUnreasonableCosts!$B$5:$O$73</definedName>
    <definedName name="_xlnm.Print_Area" localSheetId="5">VersionDocumentation!$A$1:$E$92</definedName>
    <definedName name="EUconst_ERR_Inconsistent">EUwideConstants!$B$14</definedName>
    <definedName name="EUconst_UncertaintyThresholds">EUwideConstants!$A$5:$A$12</definedName>
    <definedName name="JUMP_b_Guidelines_Top">'Guidelines and conditions'!$A$5</definedName>
    <definedName name="JUMP_I_Top">ToolUnreasonableCosts!$C$6</definedName>
  </definedNames>
  <calcPr calcId="162913"/>
</workbook>
</file>

<file path=xl/calcChain.xml><?xml version="1.0" encoding="utf-8"?>
<calcChain xmlns="http://schemas.openxmlformats.org/spreadsheetml/2006/main">
  <c r="I220" i="64" l="1"/>
  <c r="I183" i="64"/>
  <c r="I146" i="64"/>
  <c r="I109" i="64"/>
  <c r="I72" i="64"/>
  <c r="E10" i="64" l="1"/>
  <c r="B16" i="10"/>
  <c r="B11" i="10"/>
  <c r="K190" i="64" l="1"/>
  <c r="K153" i="64"/>
  <c r="K116" i="64"/>
  <c r="K79" i="64"/>
  <c r="B14" i="52"/>
  <c r="K22" i="64"/>
  <c r="B30" i="54"/>
  <c r="B29" i="54"/>
  <c r="B28" i="54"/>
  <c r="B27" i="54"/>
  <c r="B26" i="54"/>
  <c r="B25" i="54"/>
  <c r="B24" i="54"/>
  <c r="B23" i="54"/>
  <c r="B22" i="54"/>
  <c r="J207" i="64"/>
  <c r="J197" i="64"/>
  <c r="J170" i="64"/>
  <c r="J160" i="64"/>
  <c r="J133" i="64"/>
  <c r="J123" i="64"/>
  <c r="J96" i="64"/>
  <c r="J86" i="64"/>
  <c r="J58" i="64"/>
  <c r="J47" i="64"/>
  <c r="F28" i="64"/>
  <c r="F27" i="64"/>
  <c r="E26" i="64"/>
  <c r="G38" i="64"/>
  <c r="E220" i="64"/>
  <c r="K218" i="64"/>
  <c r="N218" i="64" s="1"/>
  <c r="E218" i="64"/>
  <c r="K217" i="64"/>
  <c r="I217" i="64"/>
  <c r="G217" i="64"/>
  <c r="E215" i="64"/>
  <c r="L213" i="64"/>
  <c r="N212" i="64"/>
  <c r="N211" i="64"/>
  <c r="N210" i="64"/>
  <c r="N209" i="64"/>
  <c r="N208" i="64"/>
  <c r="I207" i="64"/>
  <c r="H207" i="64"/>
  <c r="N206" i="64"/>
  <c r="M206" i="64"/>
  <c r="K206" i="64"/>
  <c r="H206" i="64"/>
  <c r="E206" i="64"/>
  <c r="E205" i="64"/>
  <c r="L203" i="64"/>
  <c r="N202" i="64"/>
  <c r="N201" i="64"/>
  <c r="N200" i="64"/>
  <c r="N199" i="64"/>
  <c r="N198" i="64"/>
  <c r="I197" i="64"/>
  <c r="H197" i="64"/>
  <c r="N196" i="64"/>
  <c r="M196" i="64"/>
  <c r="K196" i="64"/>
  <c r="H196" i="64"/>
  <c r="E196" i="64"/>
  <c r="E195" i="64"/>
  <c r="E193" i="64"/>
  <c r="E191" i="64"/>
  <c r="Q190" i="64"/>
  <c r="Q191" i="64" s="1"/>
  <c r="E190" i="64"/>
  <c r="E188" i="64"/>
  <c r="E186" i="64"/>
  <c r="E183" i="64"/>
  <c r="K181" i="64"/>
  <c r="N181" i="64" s="1"/>
  <c r="E181" i="64"/>
  <c r="K180" i="64"/>
  <c r="I180" i="64"/>
  <c r="G180" i="64"/>
  <c r="E178" i="64"/>
  <c r="L176" i="64"/>
  <c r="N175" i="64"/>
  <c r="N174" i="64"/>
  <c r="N173" i="64"/>
  <c r="N172" i="64"/>
  <c r="N171" i="64"/>
  <c r="I170" i="64"/>
  <c r="H170" i="64"/>
  <c r="N169" i="64"/>
  <c r="M169" i="64"/>
  <c r="K169" i="64"/>
  <c r="H169" i="64"/>
  <c r="E169" i="64"/>
  <c r="E168" i="64"/>
  <c r="L166" i="64"/>
  <c r="N165" i="64"/>
  <c r="N164" i="64"/>
  <c r="N163" i="64"/>
  <c r="N162" i="64"/>
  <c r="N161" i="64"/>
  <c r="I160" i="64"/>
  <c r="H160" i="64"/>
  <c r="N159" i="64"/>
  <c r="M159" i="64"/>
  <c r="K159" i="64"/>
  <c r="H159" i="64"/>
  <c r="E159" i="64"/>
  <c r="E158" i="64"/>
  <c r="E156" i="64"/>
  <c r="E154" i="64"/>
  <c r="Q153" i="64"/>
  <c r="Q154" i="64" s="1"/>
  <c r="E153" i="64"/>
  <c r="E151" i="64"/>
  <c r="E149" i="64"/>
  <c r="C112" i="64"/>
  <c r="C149" i="64" s="1"/>
  <c r="C186" i="64" s="1"/>
  <c r="E146" i="64"/>
  <c r="K144" i="64"/>
  <c r="N144" i="64"/>
  <c r="E144" i="64"/>
  <c r="K143" i="64"/>
  <c r="I143" i="64"/>
  <c r="G143" i="64"/>
  <c r="E141" i="64"/>
  <c r="L139" i="64"/>
  <c r="N138" i="64"/>
  <c r="N137" i="64"/>
  <c r="N136" i="64"/>
  <c r="N135" i="64"/>
  <c r="N134" i="64"/>
  <c r="I133" i="64"/>
  <c r="H133" i="64"/>
  <c r="N132" i="64"/>
  <c r="M132" i="64"/>
  <c r="K132" i="64"/>
  <c r="H132" i="64"/>
  <c r="E132" i="64"/>
  <c r="E131" i="64"/>
  <c r="L129" i="64"/>
  <c r="N128" i="64"/>
  <c r="N127" i="64"/>
  <c r="N126" i="64"/>
  <c r="N125" i="64"/>
  <c r="N124" i="64"/>
  <c r="I123" i="64"/>
  <c r="H123" i="64"/>
  <c r="N122" i="64"/>
  <c r="M122" i="64"/>
  <c r="K122" i="64"/>
  <c r="H122" i="64"/>
  <c r="E122" i="64"/>
  <c r="E121" i="64"/>
  <c r="E119" i="64"/>
  <c r="E117" i="64"/>
  <c r="Q116" i="64"/>
  <c r="Q117" i="64" s="1"/>
  <c r="E116" i="64"/>
  <c r="E114" i="64"/>
  <c r="E112" i="64"/>
  <c r="E109" i="64"/>
  <c r="K107" i="64"/>
  <c r="N107" i="64" s="1"/>
  <c r="E107" i="64"/>
  <c r="K106" i="64"/>
  <c r="I106" i="64"/>
  <c r="G106" i="64"/>
  <c r="E104" i="64"/>
  <c r="L102" i="64"/>
  <c r="N101" i="64"/>
  <c r="N100" i="64"/>
  <c r="N99" i="64"/>
  <c r="N98" i="64"/>
  <c r="N97" i="64"/>
  <c r="I96" i="64"/>
  <c r="H96" i="64"/>
  <c r="N95" i="64"/>
  <c r="M95" i="64"/>
  <c r="K95" i="64"/>
  <c r="H95" i="64"/>
  <c r="E95" i="64"/>
  <c r="E94" i="64"/>
  <c r="L92" i="64"/>
  <c r="N91" i="64"/>
  <c r="N90" i="64"/>
  <c r="N89" i="64"/>
  <c r="N88" i="64"/>
  <c r="N87" i="64"/>
  <c r="I86" i="64"/>
  <c r="H86" i="64"/>
  <c r="N85" i="64"/>
  <c r="M85" i="64"/>
  <c r="K85" i="64"/>
  <c r="H85" i="64"/>
  <c r="E85" i="64"/>
  <c r="E84" i="64"/>
  <c r="E82" i="64"/>
  <c r="E80" i="64"/>
  <c r="Q79" i="64"/>
  <c r="Q80" i="64" s="1"/>
  <c r="E79" i="64"/>
  <c r="E77" i="64"/>
  <c r="E75" i="64"/>
  <c r="N63" i="64"/>
  <c r="N62" i="64"/>
  <c r="N61" i="64"/>
  <c r="N60" i="64"/>
  <c r="N59" i="64"/>
  <c r="I58" i="64"/>
  <c r="H58" i="64"/>
  <c r="N57" i="64"/>
  <c r="M57" i="64"/>
  <c r="K57" i="64"/>
  <c r="H57" i="64"/>
  <c r="E57" i="64"/>
  <c r="N52" i="64"/>
  <c r="N51" i="64"/>
  <c r="N50" i="64"/>
  <c r="N49" i="64"/>
  <c r="N48" i="64"/>
  <c r="E70" i="64"/>
  <c r="B35" i="10"/>
  <c r="B75" i="10"/>
  <c r="B76" i="10"/>
  <c r="F76" i="10"/>
  <c r="B77" i="10"/>
  <c r="F77" i="10"/>
  <c r="B78" i="10"/>
  <c r="F78" i="10"/>
  <c r="B79" i="10"/>
  <c r="D14" i="64"/>
  <c r="D8" i="64"/>
  <c r="E12" i="64"/>
  <c r="A3" i="56"/>
  <c r="A4" i="56" s="1"/>
  <c r="A5" i="56" s="1"/>
  <c r="A6" i="56" s="1"/>
  <c r="A7" i="56" s="1"/>
  <c r="A8" i="56" s="1"/>
  <c r="A9" i="56" s="1"/>
  <c r="A10" i="56" s="1"/>
  <c r="A11" i="56" s="1"/>
  <c r="A12" i="56" s="1"/>
  <c r="A13" i="56" s="1"/>
  <c r="A14" i="56" s="1"/>
  <c r="A15" i="56" s="1"/>
  <c r="A16" i="56" s="1"/>
  <c r="A17" i="56" s="1"/>
  <c r="A18" i="56" s="1"/>
  <c r="A19" i="56" s="1"/>
  <c r="A20" i="56" s="1"/>
  <c r="A21" i="56" s="1"/>
  <c r="A22" i="56" s="1"/>
  <c r="A23" i="56" s="1"/>
  <c r="A24" i="56" s="1"/>
  <c r="A25" i="56" s="1"/>
  <c r="A26" i="56" s="1"/>
  <c r="A27" i="56" s="1"/>
  <c r="A28" i="56" s="1"/>
  <c r="A29" i="56" s="1"/>
  <c r="A30" i="56" s="1"/>
  <c r="A31" i="56" s="1"/>
  <c r="A32" i="56" s="1"/>
  <c r="A33" i="56" s="1"/>
  <c r="A34" i="56" s="1"/>
  <c r="A35" i="56" s="1"/>
  <c r="A36" i="56" s="1"/>
  <c r="A37" i="56" s="1"/>
  <c r="A38" i="56" s="1"/>
  <c r="A39" i="56" s="1"/>
  <c r="A40" i="56" s="1"/>
  <c r="A41" i="56" s="1"/>
  <c r="A42" i="56" s="1"/>
  <c r="A43" i="56" s="1"/>
  <c r="A44" i="56" s="1"/>
  <c r="A45" i="56" s="1"/>
  <c r="A46" i="56" s="1"/>
  <c r="A47" i="56" s="1"/>
  <c r="A48" i="56" s="1"/>
  <c r="A49" i="56" s="1"/>
  <c r="A50" i="56" s="1"/>
  <c r="A51" i="56" s="1"/>
  <c r="A52" i="56" s="1"/>
  <c r="A53" i="56" s="1"/>
  <c r="A54" i="56" s="1"/>
  <c r="A55" i="56" s="1"/>
  <c r="A56" i="56" s="1"/>
  <c r="A57" i="56" s="1"/>
  <c r="A58" i="56" s="1"/>
  <c r="A59" i="56" s="1"/>
  <c r="A60" i="56" s="1"/>
  <c r="A61" i="56" s="1"/>
  <c r="A62" i="56" s="1"/>
  <c r="A63" i="56" s="1"/>
  <c r="A64" i="56" s="1"/>
  <c r="A65" i="56" s="1"/>
  <c r="A66" i="56" s="1"/>
  <c r="A67" i="56" s="1"/>
  <c r="A68" i="56" s="1"/>
  <c r="A69" i="56" s="1"/>
  <c r="A70" i="56" s="1"/>
  <c r="A71" i="56" s="1"/>
  <c r="A72" i="56" s="1"/>
  <c r="A73" i="56" s="1"/>
  <c r="A74" i="56" s="1"/>
  <c r="A75" i="56" s="1"/>
  <c r="A76" i="56" s="1"/>
  <c r="A77" i="56" s="1"/>
  <c r="A78" i="56" s="1"/>
  <c r="A79" i="56" s="1"/>
  <c r="A80" i="56" s="1"/>
  <c r="A81" i="56" s="1"/>
  <c r="A82" i="56" s="1"/>
  <c r="A83" i="56" s="1"/>
  <c r="A84" i="56" s="1"/>
  <c r="A85" i="56" s="1"/>
  <c r="A86" i="56" s="1"/>
  <c r="A87" i="56" s="1"/>
  <c r="A88" i="56" s="1"/>
  <c r="A89" i="56" s="1"/>
  <c r="A90" i="56" s="1"/>
  <c r="A91" i="56" s="1"/>
  <c r="A92" i="56" s="1"/>
  <c r="A93" i="56" s="1"/>
  <c r="A94" i="56" s="1"/>
  <c r="A95" i="56" s="1"/>
  <c r="A96" i="56" s="1"/>
  <c r="A97" i="56" s="1"/>
  <c r="I47" i="64"/>
  <c r="H47" i="64"/>
  <c r="N46" i="64"/>
  <c r="M46" i="64"/>
  <c r="K46" i="64"/>
  <c r="H46" i="64"/>
  <c r="G42" i="64"/>
  <c r="G40" i="64"/>
  <c r="G37" i="64"/>
  <c r="L64" i="64"/>
  <c r="E46" i="64"/>
  <c r="E72" i="64"/>
  <c r="E69" i="64"/>
  <c r="K68" i="64"/>
  <c r="I68" i="64"/>
  <c r="G68" i="64"/>
  <c r="E66" i="64"/>
  <c r="E56" i="64"/>
  <c r="E55" i="64"/>
  <c r="L53" i="64"/>
  <c r="E45" i="64"/>
  <c r="E44" i="64"/>
  <c r="F34" i="64"/>
  <c r="E34" i="64"/>
  <c r="G41" i="64"/>
  <c r="G39" i="64"/>
  <c r="G36" i="64"/>
  <c r="F35" i="64"/>
  <c r="E35" i="64"/>
  <c r="F32" i="64"/>
  <c r="F31" i="64"/>
  <c r="E30" i="64"/>
  <c r="E29" i="64"/>
  <c r="E25" i="64"/>
  <c r="E23" i="64"/>
  <c r="E22" i="64"/>
  <c r="E20" i="64"/>
  <c r="E19" i="64"/>
  <c r="E17" i="64"/>
  <c r="C6" i="64"/>
  <c r="E43" i="10"/>
  <c r="E42" i="10"/>
  <c r="E41" i="10"/>
  <c r="E40" i="10"/>
  <c r="E39" i="10"/>
  <c r="E38" i="10"/>
  <c r="C38" i="10"/>
  <c r="E37" i="10"/>
  <c r="C37" i="10"/>
  <c r="B36" i="10"/>
  <c r="B34" i="10"/>
  <c r="B31" i="10"/>
  <c r="B30" i="10"/>
  <c r="B28" i="10"/>
  <c r="B27" i="10"/>
  <c r="B25" i="10"/>
  <c r="B24" i="10"/>
  <c r="B23" i="10"/>
  <c r="B22" i="10"/>
  <c r="B21" i="10"/>
  <c r="B18" i="10"/>
  <c r="B14" i="10"/>
  <c r="B8" i="10"/>
  <c r="B7" i="10"/>
  <c r="B5" i="10"/>
  <c r="C2" i="10"/>
  <c r="I1" i="10"/>
  <c r="C1" i="10"/>
  <c r="B50" i="10"/>
  <c r="B48" i="10"/>
  <c r="B46" i="10"/>
  <c r="B45" i="10"/>
  <c r="E3" i="64"/>
  <c r="I2" i="64"/>
  <c r="E2" i="64"/>
  <c r="K69" i="64"/>
  <c r="N69" i="64" s="1"/>
  <c r="Q22" i="64"/>
  <c r="Q23" i="64" s="1"/>
  <c r="C3" i="54"/>
  <c r="F79" i="10" s="1"/>
  <c r="N92" i="64" l="1"/>
  <c r="N213" i="64"/>
  <c r="N215" i="64" s="1"/>
  <c r="N53" i="64"/>
  <c r="N64" i="64"/>
  <c r="N66" i="64" s="1"/>
  <c r="N166" i="64"/>
  <c r="N176" i="64"/>
  <c r="N178" i="64" s="1"/>
  <c r="N139" i="64"/>
  <c r="N141" i="64" s="1"/>
  <c r="N102" i="64"/>
  <c r="N104" i="64" s="1"/>
  <c r="N129" i="64"/>
  <c r="N203" i="64"/>
</calcChain>
</file>

<file path=xl/comments1.xml><?xml version="1.0" encoding="utf-8"?>
<comments xmlns="http://schemas.openxmlformats.org/spreadsheetml/2006/main">
  <authors>
    <author>Fallmann Hubert</author>
  </authors>
  <commentList>
    <comment ref="B17" authorId="0" shapeId="0">
      <text>
        <r>
          <rPr>
            <b/>
            <sz val="8"/>
            <color indexed="81"/>
            <rFont val="Tahoma"/>
            <family val="2"/>
          </rPr>
          <t>Final link to be added as soon as available in the OJ.</t>
        </r>
      </text>
    </comment>
    <comment ref="B19" authorId="0" shapeId="0">
      <text>
        <r>
          <rPr>
            <b/>
            <sz val="8"/>
            <color indexed="81"/>
            <rFont val="Tahoma"/>
            <family val="2"/>
          </rPr>
          <t>Final link to be added as soon as available.</t>
        </r>
      </text>
    </comment>
  </commentList>
</comments>
</file>

<file path=xl/sharedStrings.xml><?xml version="1.0" encoding="utf-8"?>
<sst xmlns="http://schemas.openxmlformats.org/spreadsheetml/2006/main" count="339" uniqueCount="274">
  <si>
    <t>This template has been locked against data entry except for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t>
  </si>
  <si>
    <t>(a)</t>
  </si>
  <si>
    <t>(b)</t>
  </si>
  <si>
    <t>(d)</t>
  </si>
  <si>
    <t>GUIDELINES AND CONDITIONS</t>
  </si>
  <si>
    <t>Information sources:</t>
  </si>
  <si>
    <t>EU Websites:</t>
  </si>
  <si>
    <t xml:space="preserve">http://eur-lex.europa.eu/en/index.htm </t>
  </si>
  <si>
    <t>EU-Legislation:</t>
  </si>
  <si>
    <t>EU ETS general:</t>
  </si>
  <si>
    <t xml:space="preserve">Monitoring and Reporting in the EU ETS: </t>
  </si>
  <si>
    <t>Other Websites:</t>
  </si>
  <si>
    <t>&lt;to be provided by Member State&gt;</t>
  </si>
  <si>
    <t>Helpdesk:</t>
  </si>
  <si>
    <t>&lt;to be provided by Member State, if relevant&gt;</t>
  </si>
  <si>
    <t>How to use this file:</t>
  </si>
  <si>
    <t>Black bold text:</t>
  </si>
  <si>
    <t>This is text provided by the Commission template. It should be kept as it is.</t>
  </si>
  <si>
    <t>Smaller italic text:</t>
  </si>
  <si>
    <t>This text gives further explanations. Member States may add further explanations in MS specific versions of the template.</t>
  </si>
  <si>
    <t>http://ec.europa.eu/clima/policies/ets/index_en.htm</t>
  </si>
  <si>
    <t>(c)</t>
  </si>
  <si>
    <t>LT</t>
  </si>
  <si>
    <t>LU</t>
  </si>
  <si>
    <t>MT</t>
  </si>
  <si>
    <t>NL</t>
  </si>
  <si>
    <t>PL</t>
  </si>
  <si>
    <t>PT</t>
  </si>
  <si>
    <t>RO</t>
  </si>
  <si>
    <t>SK</t>
  </si>
  <si>
    <t>SI</t>
  </si>
  <si>
    <t>ES</t>
  </si>
  <si>
    <t>SE</t>
  </si>
  <si>
    <t>UK</t>
  </si>
  <si>
    <t>Template provided by:</t>
  </si>
  <si>
    <t>Language version:</t>
  </si>
  <si>
    <t>Reference filename:</t>
  </si>
  <si>
    <t>Publication date:</t>
  </si>
  <si>
    <t>Template version information:</t>
  </si>
  <si>
    <t>NO</t>
  </si>
  <si>
    <t>ausblenden</t>
  </si>
  <si>
    <t>Installation with low emissions?</t>
  </si>
  <si>
    <t>HR</t>
  </si>
  <si>
    <t>LI</t>
  </si>
  <si>
    <t>hr</t>
  </si>
  <si>
    <t>no</t>
  </si>
  <si>
    <t>Colour codes and fonts:</t>
  </si>
  <si>
    <t>nl</t>
  </si>
  <si>
    <t>pl</t>
  </si>
  <si>
    <t>pt</t>
  </si>
  <si>
    <t>ro</t>
  </si>
  <si>
    <t>sk</t>
  </si>
  <si>
    <t>fi</t>
  </si>
  <si>
    <t>AT</t>
  </si>
  <si>
    <t>BE</t>
  </si>
  <si>
    <t>BG</t>
  </si>
  <si>
    <t>CY</t>
  </si>
  <si>
    <t>CZ</t>
  </si>
  <si>
    <t>DK</t>
  </si>
  <si>
    <t>EE</t>
  </si>
  <si>
    <t>FI</t>
  </si>
  <si>
    <t>FR</t>
  </si>
  <si>
    <t>DE</t>
  </si>
  <si>
    <t>EL</t>
  </si>
  <si>
    <t>HU</t>
  </si>
  <si>
    <t>IE</t>
  </si>
  <si>
    <t>IT</t>
  </si>
  <si>
    <t>LV</t>
  </si>
  <si>
    <t>http://eur-lex.europa.eu/LexUriServ/LexUriServ.do?uri=CONSLEG:2003L0087:20090625:EN:PDF</t>
  </si>
  <si>
    <t>Light yellow fields indicate that an input is optional.</t>
  </si>
  <si>
    <t>Light grey areas are dedicated for navigation and hyperlinks.</t>
  </si>
  <si>
    <t>Navigation area:</t>
  </si>
  <si>
    <t>Previous sheet</t>
  </si>
  <si>
    <t>Next sheet</t>
  </si>
  <si>
    <t>Top of sheet</t>
  </si>
  <si>
    <t>-</t>
  </si>
  <si>
    <t>http://ec.europa.eu/clima/policies/ets/monitoring/index_en.htm</t>
  </si>
  <si>
    <t>The Directive can be downloaded from:</t>
  </si>
  <si>
    <t>MS are free to use this sheet</t>
  </si>
  <si>
    <t>bg</t>
  </si>
  <si>
    <t>es</t>
  </si>
  <si>
    <t>de</t>
  </si>
  <si>
    <t>el</t>
  </si>
  <si>
    <t>fr</t>
  </si>
  <si>
    <t>it</t>
  </si>
  <si>
    <t>lv</t>
  </si>
  <si>
    <t>lt</t>
  </si>
  <si>
    <t>hu</t>
  </si>
  <si>
    <t>mt</t>
  </si>
  <si>
    <t>Member State-specific guidance is listed here:</t>
  </si>
  <si>
    <t>Sum</t>
  </si>
  <si>
    <t>All Commission guidance documents on the Monitoring and Reporting Regulation can be found at:</t>
  </si>
  <si>
    <t>Data fields have not been optimized for specific numerical and other formats. However, sheet protection has been limited so as to allow you to use your own formats. In particular, you may decide about the number of decimal places displayed. The number of places is in principle independent from the precision of the calculation. In principle the option "Precision as displayed" of MS Excel should be deactivated. For more details, consult MS Excel's "Help" function on this topic.</t>
  </si>
  <si>
    <t>TEXT (Language Version)</t>
  </si>
  <si>
    <t>English Version (Original)</t>
  </si>
  <si>
    <t>The Monitoring and Reporting Regulation (Commission Regulation (EU) No 601/2012 of 21 June 2012, hereinafter the "MRR"), defines further requirements for monitoring and reporting. The MRR can be downloaded from:</t>
  </si>
  <si>
    <t>http://eur-lex.europa.eu/LexUriServ/LexUriServ.do?uri=OJ:L:2012:181:0030:0104:EN:PDF</t>
  </si>
  <si>
    <t>http://ec.europa.eu/clima/policies/ets/monitoring/documentation_en.htm</t>
  </si>
  <si>
    <t>Grey shaded areas should be filled by Member States before publishing a customised version of the template.</t>
  </si>
  <si>
    <t>Shaded fields indicate that an input in another field makes the input here not relevant.</t>
  </si>
  <si>
    <t>Directive 2003/87/EC (the "ETS Directive") requires operators of installations which are included in the Union Emission Trading Scheme (the EU ETS) to hold a valid GHG emission permit issued by the relevant Competent Authority and to monitor and report their emissions, and have the reports verified in accordance with Article 15 of the EU ETS Directive and the Regulation pursuant to that Article.</t>
  </si>
  <si>
    <t>Green fields show automatically calculated results. Red text indicates error messages (missing data etc.).</t>
  </si>
  <si>
    <t>x</t>
  </si>
  <si>
    <t>=</t>
  </si>
  <si>
    <t>EUA price [€/t CO2e]</t>
  </si>
  <si>
    <t>Improvement factor</t>
  </si>
  <si>
    <t>Average annual emissions</t>
  </si>
  <si>
    <t>Uncertainty currently achieved:</t>
  </si>
  <si>
    <t>Uncertainty related to the tier required:</t>
  </si>
  <si>
    <t>Costs are unreasonable?</t>
  </si>
  <si>
    <t>i. Current or reference costs</t>
  </si>
  <si>
    <t>ii. Costs of the new equipment or new measures</t>
  </si>
  <si>
    <t>Annual costs [€]</t>
  </si>
  <si>
    <t>Please enter here the costs related to your current methodology or equipment OR, when comparing two or more options, the costs related to the reference.</t>
  </si>
  <si>
    <t>Direct impact on accuracy?</t>
  </si>
  <si>
    <t>If the improvements have a direct impact on the accuracy, the improvement factor will be determined as the difference between the uncertainty currently achieved and the uncertainty related to the required tier. For all other cases without such direct impact, e.g. switch from default values to analyses, the improvement factor is 1%.</t>
  </si>
  <si>
    <t>Annual Benefits</t>
  </si>
  <si>
    <t>Annual costs (Sum of all "additional" costs)</t>
  </si>
  <si>
    <t>Type of costs</t>
  </si>
  <si>
    <t>Brief description</t>
  </si>
  <si>
    <t>It can be distinguished between:</t>
  </si>
  <si>
    <t>Any other costs: These are any other relevant annual costs, e.g. the cost of analyses.</t>
  </si>
  <si>
    <t>To assess e.g. the incurrence of unreasonable costs related to the frequency of analyses only the costs for additional analyses are relevant here.</t>
  </si>
  <si>
    <t>only enter the additional costs under ii.</t>
  </si>
  <si>
    <t>In order to only consider "additional" costs you may:</t>
  </si>
  <si>
    <t>(e)</t>
  </si>
  <si>
    <t>enter current costs or costs of the reference system under i. and costs related to new equipment or measures under ii.</t>
  </si>
  <si>
    <t>This is an optional tool for calculating whether costs can be considered as unreasonable.</t>
  </si>
  <si>
    <t>#</t>
  </si>
  <si>
    <t>O&amp;M costs: These are the operating &amp; maintenance costs of e.g. the measurement equipment.</t>
  </si>
  <si>
    <t>Please enter here the costs related to new or additional measures or new equipment which would lead to an improvement.</t>
  </si>
  <si>
    <t>Investment costs: These are the investment costs of e.g. a new measurement equipment or a sampling system.</t>
  </si>
  <si>
    <t>Investment costs</t>
  </si>
  <si>
    <t>Investment costs [€]</t>
  </si>
  <si>
    <t>depreciation period [years]</t>
  </si>
  <si>
    <t>O&amp;M costs [€/year]</t>
  </si>
  <si>
    <t>Other costs [€/year]</t>
  </si>
  <si>
    <t>Please enter here a brief description. This description should also include information on e.g. the depreciation period of investments costs, the number of analyses per year the costs are related to, etc.</t>
  </si>
  <si>
    <t>Those costs should also include costs related to changes in operations, e.g. if the installation of measurement equipment requires a temporal shutdown of operations. Again, only those costs shall be taken into account for which the operator can demonstrate to the satisfaction of the competent authority that they can be clearly attributed to the installation of the new equipment. If a shutdown was planned anyway it shall not be taken into account.</t>
  </si>
  <si>
    <t>Tool - Unreasonable costs</t>
  </si>
  <si>
    <t>Information about the installation</t>
  </si>
  <si>
    <t>Tools - Unreasonable costs</t>
  </si>
  <si>
    <t>In accordance with Article 18(4) of Regulation (EU) No. 601/2012 improvements shall not be deemed to incur unreasonable costs up to an accumulated amount of 2,000 € per reporting period. For installations with low emissions (i.e. installations with &lt; 25,000 t CO2e per year) this threshold is 500 € per reporting period.</t>
  </si>
  <si>
    <t>Sheet for EU wide constants</t>
  </si>
  <si>
    <t>In order to protect formulae against unintended modifications, which usually lead to wrong and misleading results, it is of utmost importance NOT TO USE the CUT &amp; PASTE function. If you want to move data, first COPY and PASTE them, and thereafter delete the unwanted data in the old (wrong) place.</t>
  </si>
  <si>
    <t>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EU ETS installation) to ensure that correct data is reported to the competent authority.</t>
  </si>
  <si>
    <t>This file constitutes a tool developed by the Commission services for the purpose of harmonising the determination of Unreasonable Costs in accordance with Article 18 of the MRR.</t>
  </si>
  <si>
    <t>Types of costs</t>
  </si>
  <si>
    <t>Average annual emissions: Those emissions shall relate to a specific source stream, emission source determined by GHG measurement or fall-back approach.</t>
  </si>
  <si>
    <t>interest rate [%]</t>
  </si>
  <si>
    <t>Depreciation period: In accordance with Article 18(1), this period should be based on the economic lifetime of the equipment. The annual costs of the investment will consider the time value of money by calculating the annuity using the interest rate entered. In case no interest rate is entered the annual costs will simply be determined by linear depreciation, i.e. by dividing investment costs by the depreciation period.</t>
  </si>
  <si>
    <t>Interest rate: This is the interest rate associated with the investment entered as %. Entries here are optional.</t>
  </si>
  <si>
    <t xml:space="preserve">Please note that for the assessment of unreasonable costs only 'additional costs' are relevant. </t>
  </si>
  <si>
    <t>i.e. the difference between the current costs and the cost of a more accurate or reliable piece of equipment, OR</t>
  </si>
  <si>
    <t>Info for automatic Version detection</t>
  </si>
  <si>
    <t>Template type:</t>
  </si>
  <si>
    <t>Tool for calculating unreasonable costs</t>
  </si>
  <si>
    <t>Version:</t>
  </si>
  <si>
    <t>Issued by:</t>
  </si>
  <si>
    <t>European Commission</t>
  </si>
  <si>
    <t>Language:</t>
  </si>
  <si>
    <t>English</t>
  </si>
  <si>
    <t>Type list:</t>
  </si>
  <si>
    <t>Monitoring plan tonne-kilometre data</t>
  </si>
  <si>
    <t>MP TKM</t>
  </si>
  <si>
    <t>Monitoring plan annual emissions</t>
  </si>
  <si>
    <t>MP AEm</t>
  </si>
  <si>
    <t>Report tonne-kilometre data</t>
  </si>
  <si>
    <t>Report TKM</t>
  </si>
  <si>
    <t>Annual Emissions Report</t>
  </si>
  <si>
    <t>Report AER</t>
  </si>
  <si>
    <t>Phase 3 Installation Monitoring Plan</t>
  </si>
  <si>
    <t>MP P3 Inst</t>
  </si>
  <si>
    <t>Phase 3 Monitoring Plan Aircraft operators</t>
  </si>
  <si>
    <t>MP P3 Aircraft</t>
  </si>
  <si>
    <t>Phase 3 Monitoring Plan Aircraft t-km</t>
  </si>
  <si>
    <t>MP P3 TKM</t>
  </si>
  <si>
    <t>Phase 3 Installation Annual emissions Report</t>
  </si>
  <si>
    <t>P3 Inst AER</t>
  </si>
  <si>
    <t>Phase 3 Aircraft operators Emissions report</t>
  </si>
  <si>
    <t>P3 Aircraft AER</t>
  </si>
  <si>
    <t>Phase 3 Aircraft operators tonne-kilometre report</t>
  </si>
  <si>
    <t>P3 Aircraft TKM</t>
  </si>
  <si>
    <t>Phase 3 Improvement report template</t>
  </si>
  <si>
    <t>P3 Improvement</t>
  </si>
  <si>
    <t>Version list</t>
  </si>
  <si>
    <t>Reference File Name</t>
  </si>
  <si>
    <t>Version comments</t>
  </si>
  <si>
    <t>First Draft by UBA</t>
  </si>
  <si>
    <t>COM</t>
  </si>
  <si>
    <t>Umweltbundesamt</t>
  </si>
  <si>
    <t>UBA</t>
  </si>
  <si>
    <t>Austria</t>
  </si>
  <si>
    <t>Belgium</t>
  </si>
  <si>
    <t>Bulgaria</t>
  </si>
  <si>
    <t>Croatia</t>
  </si>
  <si>
    <t>Cyprus</t>
  </si>
  <si>
    <t>Czech Republic</t>
  </si>
  <si>
    <t>Denmark</t>
  </si>
  <si>
    <t>Estonia</t>
  </si>
  <si>
    <t>Finland</t>
  </si>
  <si>
    <t>France</t>
  </si>
  <si>
    <t>Germany</t>
  </si>
  <si>
    <t>Greece</t>
  </si>
  <si>
    <t>Hungary</t>
  </si>
  <si>
    <t>Iceland</t>
  </si>
  <si>
    <t>IC</t>
  </si>
  <si>
    <t>Ireland</t>
  </si>
  <si>
    <t>Italy</t>
  </si>
  <si>
    <t>Latvia</t>
  </si>
  <si>
    <t>Liechtenstein</t>
  </si>
  <si>
    <t>Lithuania</t>
  </si>
  <si>
    <t>Luxembourg</t>
  </si>
  <si>
    <t>Malta</t>
  </si>
  <si>
    <t>Netherlands</t>
  </si>
  <si>
    <t>Norway</t>
  </si>
  <si>
    <t>Poland</t>
  </si>
  <si>
    <t>Portugal</t>
  </si>
  <si>
    <t>Romania</t>
  </si>
  <si>
    <t>Slovakia</t>
  </si>
  <si>
    <t>Slovenia</t>
  </si>
  <si>
    <t>Spain</t>
  </si>
  <si>
    <t>Sweden</t>
  </si>
  <si>
    <t>United Kingdom</t>
  </si>
  <si>
    <t>Languages list</t>
  </si>
  <si>
    <t>Bulgarian</t>
  </si>
  <si>
    <t>Spanish</t>
  </si>
  <si>
    <t>Croatian</t>
  </si>
  <si>
    <t>Czech</t>
  </si>
  <si>
    <t>cs</t>
  </si>
  <si>
    <t>Danish</t>
  </si>
  <si>
    <t>da</t>
  </si>
  <si>
    <t>German</t>
  </si>
  <si>
    <t>Estonian</t>
  </si>
  <si>
    <t>et</t>
  </si>
  <si>
    <t>Greek</t>
  </si>
  <si>
    <t>en</t>
  </si>
  <si>
    <t>French</t>
  </si>
  <si>
    <t>Icelandic</t>
  </si>
  <si>
    <t>ic</t>
  </si>
  <si>
    <t>Italian</t>
  </si>
  <si>
    <t>Latvian</t>
  </si>
  <si>
    <t>Lithuanian</t>
  </si>
  <si>
    <t>Hungarian</t>
  </si>
  <si>
    <t>Maltese</t>
  </si>
  <si>
    <t>Norwegian</t>
  </si>
  <si>
    <t>Dutch</t>
  </si>
  <si>
    <t>Polish</t>
  </si>
  <si>
    <t>Portuguese</t>
  </si>
  <si>
    <t>Romanian</t>
  </si>
  <si>
    <t>Slovak</t>
  </si>
  <si>
    <t>Slovenian</t>
  </si>
  <si>
    <t>sl</t>
  </si>
  <si>
    <t>Finnish</t>
  </si>
  <si>
    <t>Swedish</t>
  </si>
  <si>
    <t>sv</t>
  </si>
  <si>
    <t>Those costs include any out-sourced calibration or maintenance it should also include, and also any internal labour costs related to O&amp;M. Only those labour costs shall be taken into account for which the operator can demonstrate to the satisfaction of the competent authority that they can be clearly attributed to the improvement under consideration.</t>
  </si>
  <si>
    <t>Published on website</t>
  </si>
  <si>
    <t>where the operator has to replace equipment anyway, and has the choice between different investment options, only the costs of the more expensive (but more accurate or reliable) equipment less the costs that would be incurred to replace the equipment anyway should be considered.</t>
  </si>
  <si>
    <t>This is the final version of the tool for calculating Unreasonable Costs, dated 26 July 2013.</t>
  </si>
  <si>
    <t>Second Draft by UBA</t>
  </si>
  <si>
    <t>EUconst_UncertaintyThresholds</t>
  </si>
  <si>
    <t>EUconst_ERR_Inconsistent</t>
  </si>
  <si>
    <t>inconsistent!</t>
  </si>
  <si>
    <t>https://eur-lex.europa.eu/eli/dir/2003/87/2021-01-01</t>
  </si>
  <si>
    <t>The Monitoring and Reporting Regulation (Commission Regulation (EU) No 2018/2066, as amended, hereinafter the "MRR"), defines further requirements for monitoring and reporting. The MRR can be downloaded from:</t>
  </si>
  <si>
    <t>https://ec.europa.eu/clima/policies/ets_en</t>
  </si>
  <si>
    <t>unreasonable_costs_tool</t>
  </si>
  <si>
    <t>Update for phase 4</t>
  </si>
  <si>
    <t>https://ec.europa.eu/clima/eu-action/eu-emissions-trading-system-eu-ets/monitoring-reporting-and-verification-eu-ets-emissions_en</t>
  </si>
  <si>
    <t>This is the final version of the tool for calculating Unreasonable Costs, updated for phase 4 of the EU ETS, dated 3 May 2024.</t>
  </si>
  <si>
    <t>https://eur-lex.europa.eu/eli/reg_impl/2018/2066/2024-01-01</t>
  </si>
  <si>
    <t>Update of 80€ reference price</t>
  </si>
  <si>
    <t>In accordance with Article 18(4) of Regulation (EU) 2018/2066 improvements shall not be deemed to incur unreasonable costs up to an accumulated amount of 4,000 € per reporting period. For installations with low emissions (i.e. installations with &lt; 25,000 t CO2e per year) this threshold is 1,000 € per reporting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</si>
</sst>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 #,##0.00;[Red]\-&quot;€&quot;\ #,##0.00"/>
    <numFmt numFmtId="164" formatCode="#,##0_ ;[Red]\-#,##0\ "/>
  </numFmts>
  <fonts count="54" x14ac:knownFonts="1">
    <font>
      <sz val="10"/>
      <name val="Arial"/>
    </font>
    <font>
      <sz val="11"/>
      <color indexed="8"/>
      <name val="Calibri"/>
      <family val="2"/>
    </font>
    <font>
      <sz val="10"/>
      <name val="Arial"/>
      <family val="2"/>
    </font>
    <font>
      <b/>
      <sz val="12"/>
      <color indexed="9"/>
      <name val="Arial"/>
      <family val="2"/>
    </font>
    <font>
      <b/>
      <sz val="10"/>
      <name val="Arial"/>
      <family val="2"/>
    </font>
    <font>
      <i/>
      <sz val="8"/>
      <color indexed="18"/>
      <name val="Arial"/>
      <family val="2"/>
    </font>
    <font>
      <sz val="8"/>
      <name val="Arial"/>
      <family val="2"/>
    </font>
    <font>
      <u/>
      <sz val="10"/>
      <color indexed="12"/>
      <name val="Arial"/>
      <family val="2"/>
    </font>
    <font>
      <sz val="8"/>
      <name val="Arial"/>
      <family val="2"/>
    </font>
    <font>
      <b/>
      <sz val="14"/>
      <name val="Arial"/>
      <family val="2"/>
    </font>
    <font>
      <sz val="11"/>
      <color indexed="9"/>
      <name val="Calibri"/>
      <family val="2"/>
    </font>
    <font>
      <sz val="11"/>
      <color indexed="20"/>
      <name val="Calibri"/>
      <family val="2"/>
    </font>
    <font>
      <b/>
      <sz val="11"/>
      <color indexed="9"/>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18"/>
      <color indexed="56"/>
      <name val="Cambria"/>
      <family val="2"/>
    </font>
    <font>
      <b/>
      <sz val="11"/>
      <color indexed="8"/>
      <name val="Calibri"/>
      <family val="2"/>
    </font>
    <font>
      <b/>
      <sz val="9"/>
      <name val="Arial"/>
      <family val="2"/>
    </font>
    <font>
      <b/>
      <u/>
      <sz val="10"/>
      <color indexed="62"/>
      <name val="Arial"/>
      <family val="2"/>
    </font>
    <font>
      <i/>
      <sz val="10"/>
      <name val="Arial"/>
      <family val="2"/>
    </font>
    <font>
      <b/>
      <sz val="8"/>
      <color indexed="81"/>
      <name val="Tahoma"/>
      <family val="2"/>
    </font>
    <font>
      <b/>
      <sz val="10"/>
      <color indexed="10"/>
      <name val="Arial"/>
      <family val="2"/>
    </font>
    <font>
      <sz val="10"/>
      <color indexed="10"/>
      <name val="Arial"/>
      <family val="2"/>
    </font>
    <font>
      <sz val="9"/>
      <name val="Arial"/>
      <family val="2"/>
    </font>
    <font>
      <b/>
      <sz val="7"/>
      <name val="Arial"/>
      <family val="2"/>
    </font>
    <font>
      <i/>
      <sz val="9"/>
      <color indexed="62"/>
      <name val="Arial"/>
      <family val="2"/>
    </font>
    <font>
      <i/>
      <sz val="9"/>
      <color indexed="18"/>
      <name val="Arial"/>
      <family val="2"/>
    </font>
    <font>
      <b/>
      <sz val="11"/>
      <name val="Arial"/>
      <family val="2"/>
    </font>
    <font>
      <sz val="10"/>
      <name val="Arial"/>
      <family val="2"/>
    </font>
    <font>
      <b/>
      <sz val="10"/>
      <color indexed="10"/>
      <name val="Arial"/>
      <family val="2"/>
    </font>
    <font>
      <sz val="8"/>
      <name val="Arial"/>
      <family val="2"/>
    </font>
    <font>
      <b/>
      <sz val="18"/>
      <name val="Arial"/>
      <family val="2"/>
    </font>
    <font>
      <b/>
      <i/>
      <sz val="8"/>
      <color indexed="18"/>
      <name val="Arial"/>
      <family val="2"/>
    </font>
    <font>
      <sz val="8"/>
      <name val="Arial"/>
      <family val="2"/>
    </font>
    <font>
      <b/>
      <sz val="10"/>
      <color indexed="62"/>
      <name val="Arial"/>
      <family val="2"/>
    </font>
    <font>
      <sz val="10"/>
      <color indexed="62"/>
      <name val="Arial"/>
      <family val="2"/>
    </font>
    <font>
      <u/>
      <sz val="10"/>
      <color indexed="62"/>
      <name val="Arial"/>
      <family val="2"/>
    </font>
    <font>
      <b/>
      <sz val="11"/>
      <color indexed="62"/>
      <name val="Arial"/>
      <family val="2"/>
    </font>
    <font>
      <b/>
      <sz val="12"/>
      <color indexed="62"/>
      <name val="Arial"/>
      <family val="2"/>
    </font>
    <font>
      <sz val="10"/>
      <color indexed="18"/>
      <name val="Arial"/>
      <family val="2"/>
    </font>
    <font>
      <sz val="10"/>
      <name val="Arial"/>
      <family val="2"/>
    </font>
    <font>
      <sz val="14"/>
      <color indexed="18"/>
      <name val="Arial"/>
      <family val="2"/>
    </font>
    <font>
      <sz val="72"/>
      <color indexed="17"/>
      <name val="Arial"/>
      <family val="2"/>
    </font>
    <font>
      <sz val="14"/>
      <name val="Arial"/>
      <family val="2"/>
    </font>
    <font>
      <sz val="9"/>
      <name val="Times New Roman"/>
      <family val="1"/>
    </font>
    <font>
      <sz val="8"/>
      <color indexed="18"/>
      <name val="Arial"/>
      <family val="2"/>
    </font>
    <font>
      <b/>
      <i/>
      <sz val="10"/>
      <color indexed="18"/>
      <name val="Arial"/>
      <family val="2"/>
    </font>
    <font>
      <sz val="10"/>
      <color indexed="8"/>
      <name val="Arial"/>
      <family val="2"/>
    </font>
    <font>
      <b/>
      <sz val="10"/>
      <color rgb="FFFF0000"/>
      <name val="Arial"/>
      <family val="2"/>
    </font>
    <font>
      <sz val="9"/>
      <color rgb="FFFF0000"/>
      <name val="Arial"/>
      <family val="2"/>
    </font>
  </fonts>
  <fills count="33">
    <fill>
      <patternFill patternType="none"/>
    </fill>
    <fill>
      <patternFill patternType="gray125"/>
    </fill>
    <fill>
      <patternFill patternType="solid">
        <fgColor indexed="45"/>
      </patternFill>
    </fill>
    <fill>
      <patternFill patternType="solid">
        <fgColor indexed="42"/>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solid">
        <fgColor indexed="57"/>
        <bgColor indexed="64"/>
      </patternFill>
    </fill>
    <fill>
      <patternFill patternType="solid">
        <fgColor indexed="42"/>
        <bgColor indexed="64"/>
      </patternFill>
    </fill>
    <fill>
      <patternFill patternType="solid">
        <fgColor indexed="51"/>
        <bgColor indexed="64"/>
      </patternFill>
    </fill>
    <fill>
      <patternFill patternType="solid">
        <fgColor indexed="27"/>
        <bgColor indexed="64"/>
      </patternFill>
    </fill>
    <fill>
      <patternFill patternType="solid">
        <fgColor indexed="43"/>
        <bgColor indexed="64"/>
      </patternFill>
    </fill>
    <fill>
      <patternFill patternType="solid">
        <fgColor indexed="12"/>
        <bgColor indexed="64"/>
      </patternFill>
    </fill>
    <fill>
      <patternFill patternType="solid">
        <fgColor indexed="11"/>
        <bgColor indexed="64"/>
      </patternFill>
    </fill>
    <fill>
      <patternFill patternType="solid">
        <fgColor indexed="26"/>
        <bgColor indexed="64"/>
      </patternFill>
    </fill>
    <fill>
      <patternFill patternType="lightUp">
        <bgColor indexed="9"/>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808080"/>
        <bgColor indexed="64"/>
      </patternFill>
    </fill>
    <fill>
      <patternFill patternType="solid">
        <fgColor theme="0" tint="-0.499984740745262"/>
        <bgColor indexed="64"/>
      </patternFill>
    </fill>
    <fill>
      <patternFill patternType="solid">
        <fgColor rgb="FFBFBFBF"/>
        <bgColor indexed="64"/>
      </patternFill>
    </fill>
  </fills>
  <borders count="84">
    <border>
      <left/>
      <right/>
      <top/>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medium">
        <color indexed="12"/>
      </bottom>
      <diagonal/>
    </border>
    <border>
      <left/>
      <right/>
      <top/>
      <bottom style="thin">
        <color indexed="64"/>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hair">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hair">
        <color indexed="64"/>
      </top>
      <bottom style="hair">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hair">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thin">
        <color indexed="64"/>
      </right>
      <top style="hair">
        <color indexed="64"/>
      </top>
      <bottom style="hair">
        <color indexed="64"/>
      </bottom>
      <diagonal/>
    </border>
  </borders>
  <cellStyleXfs count="24">
    <xf numFmtId="0" fontId="0" fillId="0" borderId="0"/>
    <xf numFmtId="0" fontId="2" fillId="0" borderId="0" applyNumberFormat="0" applyFont="0" applyFill="0" applyBorder="0" applyProtection="0">
      <alignment horizontal="left" vertical="center" indent="5"/>
    </xf>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9" borderId="0" applyNumberFormat="0" applyBorder="0" applyAlignment="0" applyProtection="0"/>
    <xf numFmtId="0" fontId="11" fillId="2" borderId="0" applyNumberFormat="0" applyBorder="0" applyAlignment="0" applyProtection="0"/>
    <xf numFmtId="0" fontId="12" fillId="10" borderId="1" applyNumberFormat="0" applyAlignment="0" applyProtection="0"/>
    <xf numFmtId="0" fontId="13" fillId="3" borderId="0" applyNumberFormat="0" applyBorder="0" applyAlignment="0" applyProtection="0"/>
    <xf numFmtId="0" fontId="14" fillId="0" borderId="2" applyNumberFormat="0" applyFill="0" applyAlignment="0" applyProtection="0"/>
    <xf numFmtId="0" fontId="15" fillId="0" borderId="3" applyNumberFormat="0" applyFill="0" applyAlignment="0" applyProtection="0"/>
    <xf numFmtId="0" fontId="16" fillId="0" borderId="4" applyNumberFormat="0" applyFill="0" applyAlignment="0" applyProtection="0"/>
    <xf numFmtId="0" fontId="16" fillId="0" borderId="0" applyNumberFormat="0" applyFill="0" applyBorder="0" applyAlignment="0" applyProtection="0"/>
    <xf numFmtId="0" fontId="7" fillId="0" borderId="0" applyNumberFormat="0" applyFill="0" applyBorder="0" applyAlignment="0" applyProtection="0">
      <alignment vertical="top"/>
      <protection locked="0"/>
    </xf>
    <xf numFmtId="0" fontId="17" fillId="0" borderId="5" applyNumberFormat="0" applyFill="0" applyAlignment="0" applyProtection="0"/>
    <xf numFmtId="0" fontId="18" fillId="11" borderId="0" applyNumberFormat="0" applyBorder="0" applyAlignment="0" applyProtection="0"/>
    <xf numFmtId="0" fontId="2" fillId="12" borderId="6" applyNumberFormat="0" applyFont="0" applyAlignment="0" applyProtection="0"/>
    <xf numFmtId="9" fontId="2" fillId="0" borderId="0" applyFont="0" applyFill="0" applyBorder="0" applyAlignment="0" applyProtection="0"/>
    <xf numFmtId="0" fontId="2" fillId="0" borderId="0"/>
    <xf numFmtId="0" fontId="1" fillId="0" borderId="0"/>
    <xf numFmtId="0" fontId="19" fillId="0" borderId="0" applyNumberFormat="0" applyFill="0" applyBorder="0" applyAlignment="0" applyProtection="0"/>
    <xf numFmtId="4" fontId="48" fillId="0" borderId="0"/>
  </cellStyleXfs>
  <cellXfs count="366">
    <xf numFmtId="0" fontId="0" fillId="0" borderId="0" xfId="0"/>
    <xf numFmtId="0" fontId="2" fillId="13" borderId="0" xfId="0" applyFont="1" applyFill="1" applyAlignment="1" applyProtection="1"/>
    <xf numFmtId="0" fontId="0" fillId="13" borderId="0" xfId="0" applyFill="1" applyBorder="1" applyAlignment="1" applyProtection="1"/>
    <xf numFmtId="0" fontId="0" fillId="13" borderId="0" xfId="0" applyFill="1" applyBorder="1" applyAlignment="1" applyProtection="1">
      <alignment horizontal="center"/>
    </xf>
    <xf numFmtId="0" fontId="2" fillId="13" borderId="0" xfId="0" applyNumberFormat="1" applyFont="1" applyFill="1" applyBorder="1" applyAlignment="1" applyProtection="1">
      <alignment vertical="top"/>
    </xf>
    <xf numFmtId="0" fontId="32" fillId="14" borderId="0" xfId="0" applyNumberFormat="1" applyFont="1" applyFill="1" applyBorder="1" applyAlignment="1" applyProtection="1">
      <alignment vertical="top"/>
    </xf>
    <xf numFmtId="0" fontId="0" fillId="13" borderId="0" xfId="0" applyFill="1" applyAlignment="1" applyProtection="1">
      <alignment vertical="center"/>
    </xf>
    <xf numFmtId="0" fontId="2" fillId="13" borderId="0" xfId="0" applyFont="1" applyFill="1" applyBorder="1" applyAlignment="1" applyProtection="1">
      <alignment vertical="top"/>
    </xf>
    <xf numFmtId="0" fontId="2" fillId="13" borderId="0" xfId="0" applyFont="1" applyFill="1" applyAlignment="1" applyProtection="1">
      <alignment vertical="top"/>
    </xf>
    <xf numFmtId="0" fontId="2" fillId="13" borderId="7" xfId="0" applyNumberFormat="1" applyFont="1" applyFill="1" applyBorder="1" applyAlignment="1" applyProtection="1">
      <alignment vertical="top"/>
    </xf>
    <xf numFmtId="0" fontId="4" fillId="13" borderId="7" xfId="0" applyFont="1" applyFill="1" applyBorder="1" applyAlignment="1" applyProtection="1">
      <alignment horizontal="center" vertical="top"/>
    </xf>
    <xf numFmtId="0" fontId="0" fillId="13" borderId="7" xfId="0" applyFill="1" applyBorder="1" applyAlignment="1" applyProtection="1">
      <alignment vertical="top" wrapText="1"/>
    </xf>
    <xf numFmtId="0" fontId="20" fillId="0" borderId="8" xfId="21" applyFont="1" applyBorder="1" applyProtection="1"/>
    <xf numFmtId="0" fontId="0" fillId="14" borderId="0" xfId="0" applyFill="1" applyProtection="1"/>
    <xf numFmtId="0" fontId="0" fillId="0" borderId="0" xfId="0" applyProtection="1"/>
    <xf numFmtId="0" fontId="2" fillId="14" borderId="0" xfId="0" applyFont="1" applyFill="1" applyProtection="1"/>
    <xf numFmtId="0" fontId="5" fillId="13" borderId="0" xfId="0" applyFont="1" applyFill="1" applyBorder="1" applyAlignment="1" applyProtection="1">
      <alignment horizontal="left" vertical="top" wrapText="1"/>
    </xf>
    <xf numFmtId="0" fontId="4" fillId="0" borderId="0" xfId="0" applyFont="1" applyProtection="1"/>
    <xf numFmtId="0" fontId="0" fillId="0" borderId="0" xfId="0" applyFill="1" applyBorder="1" applyProtection="1"/>
    <xf numFmtId="0" fontId="4" fillId="0" borderId="0" xfId="0" applyFont="1" applyFill="1" applyProtection="1"/>
    <xf numFmtId="0" fontId="0" fillId="13" borderId="0" xfId="0" applyFill="1" applyProtection="1"/>
    <xf numFmtId="0" fontId="2" fillId="0" borderId="0" xfId="0" applyFont="1" applyProtection="1"/>
    <xf numFmtId="0" fontId="4" fillId="13" borderId="0" xfId="0" applyFont="1" applyFill="1" applyAlignment="1" applyProtection="1">
      <alignment vertical="center"/>
    </xf>
    <xf numFmtId="0" fontId="4" fillId="13" borderId="0" xfId="0" applyFont="1" applyFill="1" applyAlignment="1" applyProtection="1">
      <alignment horizontal="left" vertical="top" wrapText="1"/>
    </xf>
    <xf numFmtId="0" fontId="35" fillId="0" borderId="0" xfId="0" applyFont="1" applyProtection="1"/>
    <xf numFmtId="0" fontId="0" fillId="15" borderId="0" xfId="0" applyFill="1" applyProtection="1"/>
    <xf numFmtId="0" fontId="2" fillId="16" borderId="0" xfId="0" applyFont="1" applyFill="1" applyBorder="1" applyAlignment="1" applyProtection="1">
      <alignment horizontal="left" vertical="top" wrapText="1"/>
    </xf>
    <xf numFmtId="0" fontId="0" fillId="0" borderId="9" xfId="0" applyBorder="1" applyProtection="1"/>
    <xf numFmtId="0" fontId="0" fillId="0" borderId="10" xfId="0" applyBorder="1" applyProtection="1"/>
    <xf numFmtId="14" fontId="0" fillId="17" borderId="11" xfId="0" applyNumberFormat="1" applyFill="1" applyBorder="1" applyAlignment="1" applyProtection="1">
      <alignment horizontal="left"/>
    </xf>
    <xf numFmtId="0" fontId="0" fillId="18" borderId="12" xfId="0" applyFill="1" applyBorder="1" applyProtection="1"/>
    <xf numFmtId="0" fontId="0" fillId="18" borderId="13" xfId="0" applyFill="1" applyBorder="1" applyProtection="1"/>
    <xf numFmtId="0" fontId="0" fillId="18" borderId="14" xfId="0" applyFill="1" applyBorder="1" applyProtection="1"/>
    <xf numFmtId="0" fontId="0" fillId="0" borderId="15" xfId="0" applyBorder="1" applyProtection="1"/>
    <xf numFmtId="0" fontId="0" fillId="15" borderId="16" xfId="0" applyFill="1" applyBorder="1" applyProtection="1"/>
    <xf numFmtId="0" fontId="0" fillId="0" borderId="17" xfId="0" applyBorder="1" applyProtection="1"/>
    <xf numFmtId="0" fontId="0" fillId="16" borderId="18" xfId="0" applyFill="1" applyBorder="1" applyProtection="1"/>
    <xf numFmtId="0" fontId="4" fillId="0" borderId="0" xfId="0" applyFont="1" applyBorder="1" applyProtection="1"/>
    <xf numFmtId="0" fontId="4" fillId="0" borderId="19" xfId="0" applyFont="1" applyBorder="1" applyProtection="1"/>
    <xf numFmtId="0" fontId="4" fillId="0" borderId="20" xfId="0" applyFont="1" applyBorder="1" applyProtection="1"/>
    <xf numFmtId="0" fontId="0" fillId="0" borderId="21" xfId="0" applyBorder="1" applyProtection="1"/>
    <xf numFmtId="0" fontId="0" fillId="18" borderId="22" xfId="0" applyFill="1" applyBorder="1" applyProtection="1"/>
    <xf numFmtId="0" fontId="0" fillId="18" borderId="23" xfId="0" applyFill="1" applyBorder="1" applyProtection="1"/>
    <xf numFmtId="14" fontId="0" fillId="17" borderId="24" xfId="0" applyNumberFormat="1" applyFill="1" applyBorder="1" applyAlignment="1" applyProtection="1">
      <alignment horizontal="center"/>
    </xf>
    <xf numFmtId="0" fontId="0" fillId="18" borderId="25" xfId="0" applyFill="1" applyBorder="1" applyProtection="1"/>
    <xf numFmtId="0" fontId="0" fillId="18" borderId="26" xfId="0" applyFill="1" applyBorder="1" applyProtection="1"/>
    <xf numFmtId="0" fontId="0" fillId="18" borderId="27" xfId="0" applyFill="1" applyBorder="1" applyProtection="1"/>
    <xf numFmtId="0" fontId="0" fillId="18" borderId="28" xfId="0" applyFill="1" applyBorder="1" applyProtection="1"/>
    <xf numFmtId="0" fontId="2" fillId="13" borderId="0" xfId="0" applyFont="1" applyFill="1" applyBorder="1" applyAlignment="1" applyProtection="1">
      <alignment vertical="center"/>
    </xf>
    <xf numFmtId="0" fontId="22" fillId="13" borderId="0" xfId="0" applyFont="1" applyFill="1" applyAlignment="1" applyProtection="1">
      <alignment vertical="center"/>
    </xf>
    <xf numFmtId="0" fontId="0" fillId="13" borderId="29" xfId="0" applyFill="1" applyBorder="1" applyAlignment="1" applyProtection="1">
      <alignment vertical="center"/>
    </xf>
    <xf numFmtId="0" fontId="0" fillId="13" borderId="30" xfId="0" applyFill="1" applyBorder="1" applyAlignment="1" applyProtection="1">
      <alignment vertical="center"/>
    </xf>
    <xf numFmtId="0" fontId="0" fillId="13" borderId="20" xfId="0" applyFill="1" applyBorder="1" applyAlignment="1" applyProtection="1">
      <alignment vertical="center"/>
    </xf>
    <xf numFmtId="0" fontId="0" fillId="13" borderId="31" xfId="0" applyFill="1" applyBorder="1" applyAlignment="1" applyProtection="1">
      <alignment vertical="center"/>
    </xf>
    <xf numFmtId="0" fontId="0" fillId="13" borderId="32" xfId="0" applyFill="1" applyBorder="1" applyAlignment="1" applyProtection="1">
      <alignment vertical="center"/>
    </xf>
    <xf numFmtId="0" fontId="0" fillId="13" borderId="33" xfId="0" applyFill="1" applyBorder="1" applyAlignment="1" applyProtection="1">
      <alignment vertical="center"/>
    </xf>
    <xf numFmtId="0" fontId="0" fillId="13" borderId="0" xfId="0" applyFill="1" applyBorder="1" applyAlignment="1" applyProtection="1">
      <alignment vertical="center"/>
    </xf>
    <xf numFmtId="0" fontId="0" fillId="13" borderId="34" xfId="0" applyFill="1" applyBorder="1" applyAlignment="1" applyProtection="1">
      <alignment vertical="center"/>
    </xf>
    <xf numFmtId="0" fontId="0" fillId="13" borderId="19" xfId="0" applyFill="1" applyBorder="1" applyAlignment="1" applyProtection="1">
      <alignment vertical="center"/>
    </xf>
    <xf numFmtId="0" fontId="0" fillId="13" borderId="35" xfId="0" applyFill="1" applyBorder="1" applyAlignment="1" applyProtection="1">
      <alignment vertical="center"/>
    </xf>
    <xf numFmtId="0" fontId="0" fillId="14" borderId="0" xfId="0" applyFill="1" applyAlignment="1" applyProtection="1">
      <alignment vertical="center"/>
    </xf>
    <xf numFmtId="0" fontId="4" fillId="13" borderId="0" xfId="0" applyFont="1" applyFill="1" applyBorder="1" applyAlignment="1" applyProtection="1">
      <alignment horizontal="center" vertical="center"/>
    </xf>
    <xf numFmtId="0" fontId="38" fillId="13" borderId="0" xfId="0" applyFont="1" applyFill="1" applyAlignment="1" applyProtection="1">
      <alignment horizontal="center" vertical="top"/>
    </xf>
    <xf numFmtId="0" fontId="39" fillId="13" borderId="0" xfId="0" applyFont="1" applyFill="1" applyAlignment="1" applyProtection="1">
      <alignment horizontal="left" vertical="top"/>
    </xf>
    <xf numFmtId="0" fontId="39" fillId="13" borderId="0" xfId="0" applyFont="1" applyFill="1" applyProtection="1"/>
    <xf numFmtId="0" fontId="39" fillId="13" borderId="0" xfId="0" applyFont="1" applyFill="1" applyBorder="1" applyProtection="1"/>
    <xf numFmtId="0" fontId="38" fillId="13" borderId="0" xfId="0" applyFont="1" applyFill="1" applyProtection="1"/>
    <xf numFmtId="0" fontId="0" fillId="19" borderId="0" xfId="0" applyFill="1" applyProtection="1"/>
    <xf numFmtId="0" fontId="0" fillId="19" borderId="0" xfId="0" applyFill="1" applyBorder="1" applyProtection="1"/>
    <xf numFmtId="0" fontId="2" fillId="13" borderId="0" xfId="0" applyFont="1" applyFill="1" applyProtection="1"/>
    <xf numFmtId="0" fontId="2" fillId="13" borderId="0" xfId="0" applyFont="1" applyFill="1" applyBorder="1" applyProtection="1"/>
    <xf numFmtId="0" fontId="44" fillId="13" borderId="0" xfId="0" applyNumberFormat="1" applyFont="1" applyFill="1" applyBorder="1" applyAlignment="1" applyProtection="1">
      <alignment vertical="top"/>
    </xf>
    <xf numFmtId="0" fontId="44" fillId="14" borderId="0" xfId="0" applyNumberFormat="1" applyFont="1" applyFill="1" applyBorder="1" applyAlignment="1" applyProtection="1">
      <alignment vertical="top"/>
    </xf>
    <xf numFmtId="0" fontId="36" fillId="13" borderId="36" xfId="0" quotePrefix="1" applyNumberFormat="1" applyFont="1" applyFill="1" applyBorder="1" applyAlignment="1" applyProtection="1">
      <alignment horizontal="right" vertical="top" wrapText="1"/>
    </xf>
    <xf numFmtId="0" fontId="36" fillId="13" borderId="0" xfId="0" quotePrefix="1" applyNumberFormat="1" applyFont="1" applyFill="1" applyBorder="1" applyAlignment="1" applyProtection="1">
      <alignment horizontal="right" vertical="top" wrapText="1"/>
    </xf>
    <xf numFmtId="0" fontId="5" fillId="13" borderId="0" xfId="0" quotePrefix="1" applyFont="1" applyFill="1" applyBorder="1" applyAlignment="1" applyProtection="1">
      <alignment horizontal="right" vertical="top" wrapText="1"/>
    </xf>
    <xf numFmtId="0" fontId="42" fillId="13" borderId="0" xfId="0" applyFont="1" applyFill="1" applyAlignment="1" applyProtection="1">
      <alignment horizontal="left" vertical="top" wrapText="1"/>
    </xf>
    <xf numFmtId="0" fontId="26" fillId="13" borderId="0" xfId="0" applyNumberFormat="1" applyFont="1" applyFill="1" applyAlignment="1" applyProtection="1">
      <alignment horizontal="left" vertical="top" wrapText="1"/>
    </xf>
    <xf numFmtId="0" fontId="43" fillId="13" borderId="0" xfId="0" applyNumberFormat="1" applyFont="1" applyFill="1" applyAlignment="1" applyProtection="1">
      <alignment horizontal="left" vertical="top" wrapText="1"/>
    </xf>
    <xf numFmtId="0" fontId="41" fillId="13" borderId="0" xfId="0" applyFont="1" applyFill="1" applyAlignment="1" applyProtection="1">
      <alignment horizontal="left" vertical="top" wrapText="1"/>
    </xf>
    <xf numFmtId="0" fontId="22" fillId="13" borderId="0" xfId="15" applyFont="1" applyFill="1" applyAlignment="1" applyProtection="1">
      <alignment horizontal="left" vertical="top" wrapText="1"/>
    </xf>
    <xf numFmtId="0" fontId="38" fillId="13" borderId="0" xfId="0" applyFont="1" applyFill="1" applyAlignment="1" applyProtection="1">
      <alignment horizontal="left" vertical="top" wrapText="1"/>
    </xf>
    <xf numFmtId="0" fontId="5" fillId="13" borderId="0" xfId="0" applyFont="1" applyFill="1" applyBorder="1" applyAlignment="1" applyProtection="1">
      <alignment horizontal="left" vertical="center" wrapText="1"/>
    </xf>
    <xf numFmtId="0" fontId="5" fillId="13" borderId="36" xfId="0" applyFont="1" applyFill="1" applyBorder="1" applyAlignment="1" applyProtection="1">
      <alignment horizontal="left" vertical="top" wrapText="1"/>
    </xf>
    <xf numFmtId="0" fontId="4" fillId="13" borderId="0" xfId="0" applyFont="1" applyFill="1" applyAlignment="1" applyProtection="1">
      <alignment horizontal="left" vertical="center" wrapText="1"/>
    </xf>
    <xf numFmtId="0" fontId="2" fillId="13" borderId="0" xfId="20" applyFont="1" applyFill="1" applyBorder="1" applyAlignment="1" applyProtection="1">
      <alignment horizontal="left" vertical="center" wrapText="1"/>
    </xf>
    <xf numFmtId="0" fontId="0" fillId="13" borderId="37" xfId="0" applyFill="1" applyBorder="1" applyAlignment="1" applyProtection="1">
      <alignment horizontal="left" vertical="center" wrapText="1"/>
    </xf>
    <xf numFmtId="0" fontId="0" fillId="13" borderId="38" xfId="0" applyFill="1" applyBorder="1" applyAlignment="1" applyProtection="1">
      <alignment horizontal="left" vertical="center" wrapText="1"/>
    </xf>
    <xf numFmtId="0" fontId="0" fillId="13" borderId="39" xfId="0" applyFill="1" applyBorder="1" applyAlignment="1" applyProtection="1">
      <alignment horizontal="left" vertical="center" wrapText="1"/>
    </xf>
    <xf numFmtId="0" fontId="9" fillId="13" borderId="0" xfId="0" applyNumberFormat="1" applyFont="1" applyFill="1" applyBorder="1" applyAlignment="1" applyProtection="1">
      <alignment horizontal="left" vertical="top" wrapText="1"/>
    </xf>
    <xf numFmtId="0" fontId="39" fillId="13" borderId="0" xfId="0" applyFont="1" applyFill="1" applyAlignment="1" applyProtection="1">
      <alignment horizontal="left" vertical="top" wrapText="1"/>
    </xf>
    <xf numFmtId="0" fontId="40" fillId="13" borderId="0" xfId="0" applyFont="1" applyFill="1" applyAlignment="1" applyProtection="1">
      <alignment horizontal="left" vertical="top" wrapText="1"/>
    </xf>
    <xf numFmtId="0" fontId="2" fillId="16" borderId="0" xfId="0" applyFont="1" applyFill="1" applyAlignment="1" applyProtection="1">
      <alignment horizontal="left" vertical="top" wrapText="1"/>
    </xf>
    <xf numFmtId="0" fontId="29" fillId="13" borderId="8" xfId="0" applyFont="1" applyFill="1" applyBorder="1" applyAlignment="1" applyProtection="1">
      <alignment horizontal="left" vertical="top" wrapText="1"/>
    </xf>
    <xf numFmtId="0" fontId="39" fillId="13" borderId="0" xfId="0" applyFont="1" applyFill="1" applyBorder="1" applyAlignment="1" applyProtection="1">
      <alignment horizontal="left" vertical="top" wrapText="1"/>
    </xf>
    <xf numFmtId="0" fontId="4" fillId="13" borderId="0" xfId="0" applyFont="1" applyFill="1" applyAlignment="1" applyProtection="1">
      <alignment horizontal="left" wrapText="1"/>
    </xf>
    <xf numFmtId="0" fontId="36" fillId="13" borderId="36" xfId="0" quotePrefix="1" applyNumberFormat="1" applyFont="1" applyFill="1" applyBorder="1" applyAlignment="1" applyProtection="1">
      <alignment horizontal="left" vertical="top" wrapText="1"/>
    </xf>
    <xf numFmtId="0" fontId="0" fillId="0" borderId="40" xfId="0" applyBorder="1" applyAlignment="1" applyProtection="1">
      <alignment horizontal="center" vertical="top"/>
    </xf>
    <xf numFmtId="0" fontId="38" fillId="13" borderId="0" xfId="0" applyFont="1" applyFill="1" applyAlignment="1" applyProtection="1">
      <alignment vertical="top" wrapText="1"/>
    </xf>
    <xf numFmtId="14" fontId="0" fillId="17" borderId="41" xfId="0" applyNumberFormat="1" applyFill="1" applyBorder="1" applyAlignment="1" applyProtection="1">
      <alignment horizontal="center"/>
    </xf>
    <xf numFmtId="0" fontId="2" fillId="13" borderId="0" xfId="0" applyFont="1" applyFill="1" applyBorder="1" applyAlignment="1" applyProtection="1"/>
    <xf numFmtId="0" fontId="2" fillId="20" borderId="0" xfId="0" applyNumberFormat="1" applyFont="1" applyFill="1" applyBorder="1" applyAlignment="1" applyProtection="1">
      <alignment vertical="top"/>
    </xf>
    <xf numFmtId="0" fontId="2" fillId="18" borderId="22" xfId="0" applyFont="1" applyFill="1" applyBorder="1" applyProtection="1"/>
    <xf numFmtId="0" fontId="46" fillId="13" borderId="0" xfId="0" applyFont="1" applyFill="1" applyAlignment="1" applyProtection="1">
      <alignment vertical="center"/>
    </xf>
    <xf numFmtId="0" fontId="2" fillId="13" borderId="0" xfId="0" applyNumberFormat="1" applyFont="1" applyFill="1" applyBorder="1" applyAlignment="1" applyProtection="1">
      <alignment vertical="center"/>
    </xf>
    <xf numFmtId="0" fontId="4" fillId="13" borderId="0" xfId="0" applyFont="1" applyFill="1" applyBorder="1" applyAlignment="1" applyProtection="1">
      <alignment horizontal="right" vertical="center"/>
    </xf>
    <xf numFmtId="0" fontId="32" fillId="20" borderId="0" xfId="0" applyNumberFormat="1" applyFont="1" applyFill="1" applyBorder="1" applyAlignment="1" applyProtection="1">
      <alignment vertical="center"/>
    </xf>
    <xf numFmtId="0" fontId="2" fillId="13" borderId="7" xfId="0" applyNumberFormat="1" applyFont="1" applyFill="1" applyBorder="1" applyAlignment="1" applyProtection="1">
      <alignment vertical="center"/>
    </xf>
    <xf numFmtId="0" fontId="4" fillId="13" borderId="7" xfId="0" applyFont="1" applyFill="1" applyBorder="1" applyAlignment="1" applyProtection="1">
      <alignment horizontal="right" vertical="center"/>
    </xf>
    <xf numFmtId="0" fontId="31" fillId="13" borderId="42" xfId="0" applyFont="1" applyFill="1" applyBorder="1" applyAlignment="1" applyProtection="1">
      <alignment horizontal="center" vertical="center"/>
    </xf>
    <xf numFmtId="0" fontId="2" fillId="21" borderId="43" xfId="0" applyFont="1" applyFill="1" applyBorder="1" applyProtection="1"/>
    <xf numFmtId="0" fontId="2" fillId="19" borderId="0" xfId="0" applyFont="1" applyFill="1" applyProtection="1"/>
    <xf numFmtId="0" fontId="3" fillId="22" borderId="0" xfId="0" applyFont="1" applyFill="1" applyBorder="1" applyAlignment="1" applyProtection="1">
      <alignment horizontal="center" vertical="center"/>
    </xf>
    <xf numFmtId="0" fontId="6" fillId="13" borderId="0" xfId="0" applyFont="1" applyFill="1" applyBorder="1" applyAlignment="1" applyProtection="1">
      <alignment horizontal="center" vertical="center"/>
    </xf>
    <xf numFmtId="0" fontId="44" fillId="13" borderId="0" xfId="0" applyNumberFormat="1" applyFont="1" applyFill="1" applyBorder="1" applyAlignment="1" applyProtection="1">
      <alignment horizontal="center" vertical="center"/>
    </xf>
    <xf numFmtId="0" fontId="44" fillId="13" borderId="0" xfId="0" applyNumberFormat="1" applyFont="1" applyFill="1" applyBorder="1" applyAlignment="1" applyProtection="1">
      <alignment vertical="center"/>
    </xf>
    <xf numFmtId="0" fontId="0" fillId="13" borderId="0" xfId="0" applyFill="1" applyBorder="1" applyAlignment="1" applyProtection="1">
      <alignment horizontal="center" vertical="center"/>
    </xf>
    <xf numFmtId="0" fontId="4" fillId="13" borderId="0" xfId="0" applyFont="1" applyFill="1" applyBorder="1" applyAlignment="1" applyProtection="1">
      <alignment vertical="center"/>
    </xf>
    <xf numFmtId="0" fontId="2" fillId="13" borderId="44" xfId="0" applyFont="1" applyFill="1" applyBorder="1" applyAlignment="1" applyProtection="1"/>
    <xf numFmtId="0" fontId="0" fillId="13" borderId="44" xfId="0" applyFill="1" applyBorder="1" applyProtection="1"/>
    <xf numFmtId="0" fontId="30" fillId="13" borderId="44" xfId="0" applyFont="1" applyFill="1" applyBorder="1" applyAlignment="1" applyProtection="1">
      <alignment vertical="top" wrapText="1"/>
    </xf>
    <xf numFmtId="0" fontId="0" fillId="13" borderId="44" xfId="0" applyFill="1" applyBorder="1" applyAlignment="1" applyProtection="1">
      <alignment vertical="center"/>
    </xf>
    <xf numFmtId="0" fontId="0" fillId="13" borderId="44" xfId="0" applyFill="1" applyBorder="1" applyAlignment="1" applyProtection="1">
      <alignment vertical="center" wrapText="1"/>
    </xf>
    <xf numFmtId="0" fontId="0" fillId="20" borderId="45" xfId="0" applyFill="1" applyBorder="1" applyProtection="1"/>
    <xf numFmtId="0" fontId="0" fillId="20" borderId="45" xfId="0" applyFill="1" applyBorder="1" applyAlignment="1" applyProtection="1">
      <alignment horizontal="center" vertical="center"/>
    </xf>
    <xf numFmtId="0" fontId="0" fillId="20" borderId="45" xfId="0" applyFill="1" applyBorder="1" applyAlignment="1" applyProtection="1">
      <alignment horizontal="center"/>
    </xf>
    <xf numFmtId="0" fontId="0" fillId="20" borderId="46" xfId="0" applyFill="1" applyBorder="1" applyProtection="1"/>
    <xf numFmtId="0" fontId="0" fillId="14" borderId="47" xfId="0" applyFill="1" applyBorder="1" applyAlignment="1" applyProtection="1">
      <alignment vertical="center"/>
    </xf>
    <xf numFmtId="0" fontId="9" fillId="13" borderId="0" xfId="0" applyFont="1" applyFill="1" applyBorder="1" applyAlignment="1" applyProtection="1">
      <alignment horizontal="left" vertical="center" wrapText="1"/>
    </xf>
    <xf numFmtId="0" fontId="2" fillId="13" borderId="0" xfId="0" applyFont="1" applyFill="1" applyBorder="1" applyAlignment="1" applyProtection="1">
      <alignment horizontal="right" vertical="center"/>
    </xf>
    <xf numFmtId="0" fontId="0" fillId="20" borderId="47" xfId="0" applyFill="1" applyBorder="1" applyProtection="1"/>
    <xf numFmtId="0" fontId="44" fillId="13" borderId="48" xfId="0" applyNumberFormat="1" applyFont="1" applyFill="1" applyBorder="1" applyAlignment="1" applyProtection="1">
      <alignment vertical="top"/>
    </xf>
    <xf numFmtId="0" fontId="44" fillId="13" borderId="48" xfId="0" applyNumberFormat="1" applyFont="1" applyFill="1" applyBorder="1" applyAlignment="1" applyProtection="1">
      <alignment horizontal="center" vertical="center"/>
    </xf>
    <xf numFmtId="0" fontId="44" fillId="13" borderId="48" xfId="0" applyNumberFormat="1" applyFont="1" applyFill="1" applyBorder="1" applyAlignment="1" applyProtection="1">
      <alignment vertical="center"/>
    </xf>
    <xf numFmtId="0" fontId="44" fillId="13" borderId="49" xfId="0" applyNumberFormat="1" applyFont="1" applyFill="1" applyBorder="1" applyAlignment="1" applyProtection="1">
      <alignment vertical="top"/>
    </xf>
    <xf numFmtId="0" fontId="0" fillId="20" borderId="50" xfId="0" applyFill="1" applyBorder="1" applyProtection="1"/>
    <xf numFmtId="0" fontId="6" fillId="20" borderId="45" xfId="0" applyFont="1" applyFill="1" applyBorder="1" applyAlignment="1" applyProtection="1">
      <alignment vertical="center"/>
    </xf>
    <xf numFmtId="0" fontId="0" fillId="13" borderId="47" xfId="0" applyFill="1" applyBorder="1" applyAlignment="1" applyProtection="1"/>
    <xf numFmtId="0" fontId="0" fillId="13" borderId="47" xfId="0" applyFill="1" applyBorder="1" applyAlignment="1" applyProtection="1">
      <alignment vertical="center"/>
    </xf>
    <xf numFmtId="0" fontId="0" fillId="13" borderId="47" xfId="0" applyFill="1" applyBorder="1" applyProtection="1"/>
    <xf numFmtId="0" fontId="0" fillId="20" borderId="47" xfId="0" applyFill="1" applyBorder="1" applyAlignment="1" applyProtection="1">
      <alignment vertical="center"/>
    </xf>
    <xf numFmtId="14" fontId="0" fillId="13" borderId="19" xfId="0" applyNumberFormat="1" applyFill="1" applyBorder="1" applyAlignment="1" applyProtection="1">
      <alignment horizontal="left" vertical="center"/>
    </xf>
    <xf numFmtId="0" fontId="4" fillId="13" borderId="51" xfId="0" applyFont="1" applyFill="1" applyBorder="1" applyAlignment="1" applyProtection="1">
      <alignment vertical="center"/>
    </xf>
    <xf numFmtId="0" fontId="2" fillId="13" borderId="46" xfId="0" applyFont="1" applyFill="1" applyBorder="1" applyAlignment="1" applyProtection="1"/>
    <xf numFmtId="0" fontId="2" fillId="19" borderId="0" xfId="0" applyFont="1" applyFill="1" applyBorder="1" applyProtection="1"/>
    <xf numFmtId="0" fontId="2" fillId="13" borderId="0" xfId="0" applyFont="1" applyFill="1" applyBorder="1" applyAlignment="1" applyProtection="1">
      <alignment vertical="center" wrapText="1"/>
    </xf>
    <xf numFmtId="0" fontId="44" fillId="13" borderId="47" xfId="0" applyNumberFormat="1" applyFont="1" applyFill="1" applyBorder="1" applyAlignment="1" applyProtection="1">
      <alignment vertical="top"/>
    </xf>
    <xf numFmtId="0" fontId="44" fillId="13" borderId="52" xfId="0" applyNumberFormat="1" applyFont="1" applyFill="1" applyBorder="1" applyAlignment="1" applyProtection="1">
      <alignment vertical="top"/>
    </xf>
    <xf numFmtId="0" fontId="2" fillId="18" borderId="25" xfId="0" applyFont="1" applyFill="1" applyBorder="1" applyProtection="1"/>
    <xf numFmtId="0" fontId="38" fillId="13" borderId="0" xfId="0" applyFont="1" applyFill="1" applyAlignment="1" applyProtection="1">
      <alignment horizontal="justify" vertical="top" wrapText="1"/>
    </xf>
    <xf numFmtId="14" fontId="0" fillId="17" borderId="53" xfId="0" applyNumberFormat="1" applyFill="1" applyBorder="1" applyAlignment="1" applyProtection="1">
      <alignment horizontal="center"/>
    </xf>
    <xf numFmtId="0" fontId="52" fillId="13" borderId="0" xfId="0" applyNumberFormat="1" applyFont="1" applyFill="1" applyBorder="1" applyAlignment="1" applyProtection="1">
      <alignment vertical="top"/>
    </xf>
    <xf numFmtId="0" fontId="38" fillId="13" borderId="0" xfId="0" applyFont="1" applyFill="1" applyAlignment="1" applyProtection="1">
      <alignment horizontal="center" vertical="top" wrapText="1"/>
    </xf>
    <xf numFmtId="0" fontId="0" fillId="0" borderId="0" xfId="0" applyAlignment="1" applyProtection="1">
      <alignment wrapText="1"/>
    </xf>
    <xf numFmtId="0" fontId="0" fillId="26" borderId="0" xfId="0" applyFill="1" applyProtection="1"/>
    <xf numFmtId="0" fontId="0" fillId="27" borderId="0" xfId="0" applyFill="1" applyAlignment="1" applyProtection="1">
      <alignment vertical="center"/>
    </xf>
    <xf numFmtId="0" fontId="32" fillId="27" borderId="0" xfId="0" applyNumberFormat="1" applyFont="1" applyFill="1" applyBorder="1" applyAlignment="1" applyProtection="1">
      <alignment vertical="top"/>
    </xf>
    <xf numFmtId="0" fontId="45" fillId="14" borderId="0" xfId="0" applyNumberFormat="1" applyFont="1" applyFill="1" applyAlignment="1" applyProtection="1">
      <alignment horizontal="left" vertical="center" wrapText="1"/>
    </xf>
    <xf numFmtId="0" fontId="0" fillId="0" borderId="0" xfId="0" quotePrefix="1" applyProtection="1"/>
    <xf numFmtId="0" fontId="20" fillId="0" borderId="8" xfId="21" applyFont="1" applyBorder="1" applyAlignment="1" applyProtection="1">
      <alignment wrapText="1"/>
    </xf>
    <xf numFmtId="0" fontId="4" fillId="16" borderId="13" xfId="0" applyFont="1" applyFill="1" applyBorder="1" applyAlignment="1" applyProtection="1">
      <alignment horizontal="left" wrapText="1"/>
    </xf>
    <xf numFmtId="0" fontId="38" fillId="13" borderId="0" xfId="0" applyFont="1" applyFill="1" applyAlignment="1" applyProtection="1">
      <alignment horizontal="left" wrapText="1"/>
    </xf>
    <xf numFmtId="0" fontId="39" fillId="13" borderId="0" xfId="0" applyFont="1" applyFill="1" applyAlignment="1" applyProtection="1">
      <alignment horizontal="left" wrapText="1"/>
    </xf>
    <xf numFmtId="0" fontId="40" fillId="13" borderId="0" xfId="15" applyFont="1" applyFill="1" applyAlignment="1" applyProtection="1">
      <alignment horizontal="left" wrapText="1"/>
    </xf>
    <xf numFmtId="0" fontId="4" fillId="23" borderId="12" xfId="0" applyNumberFormat="1" applyFont="1" applyFill="1" applyBorder="1" applyAlignment="1" applyProtection="1">
      <alignment horizontal="left" vertical="center" wrapText="1"/>
    </xf>
    <xf numFmtId="0" fontId="4" fillId="13" borderId="12" xfId="0" applyFont="1" applyFill="1" applyBorder="1" applyAlignment="1" applyProtection="1">
      <alignment horizontal="left" vertical="center" wrapText="1"/>
    </xf>
    <xf numFmtId="0" fontId="2" fillId="13" borderId="0" xfId="0" applyFont="1" applyFill="1" applyBorder="1" applyAlignment="1" applyProtection="1">
      <alignment vertical="top" wrapText="1"/>
    </xf>
    <xf numFmtId="0" fontId="0" fillId="13" borderId="0" xfId="0" applyFill="1" applyBorder="1" applyAlignment="1" applyProtection="1">
      <alignment horizontal="center" vertical="center" wrapText="1"/>
    </xf>
    <xf numFmtId="0" fontId="2" fillId="27" borderId="40" xfId="0" applyFont="1" applyFill="1" applyBorder="1" applyAlignment="1" applyProtection="1">
      <alignment horizontal="center" vertical="center" wrapText="1"/>
    </xf>
    <xf numFmtId="0" fontId="33" fillId="13" borderId="44" xfId="0" applyFont="1" applyFill="1" applyBorder="1" applyAlignment="1" applyProtection="1">
      <alignment vertical="center"/>
    </xf>
    <xf numFmtId="10" fontId="2" fillId="28" borderId="40" xfId="19" applyNumberFormat="1" applyFont="1" applyFill="1" applyBorder="1" applyAlignment="1" applyProtection="1">
      <alignment horizontal="center" vertical="center" wrapText="1"/>
    </xf>
    <xf numFmtId="0" fontId="44" fillId="13" borderId="44" xfId="0" applyNumberFormat="1" applyFont="1" applyFill="1" applyBorder="1" applyAlignment="1" applyProtection="1">
      <alignment vertical="top"/>
    </xf>
    <xf numFmtId="0" fontId="4" fillId="28" borderId="42" xfId="0" applyNumberFormat="1" applyFont="1" applyFill="1" applyBorder="1" applyAlignment="1" applyProtection="1">
      <alignment vertical="center"/>
    </xf>
    <xf numFmtId="0" fontId="5" fillId="13" borderId="0" xfId="0" applyFont="1" applyFill="1" applyBorder="1" applyAlignment="1" applyProtection="1">
      <alignment vertical="center" wrapText="1"/>
    </xf>
    <xf numFmtId="0" fontId="23" fillId="13" borderId="0" xfId="0" applyFont="1" applyFill="1" applyBorder="1" applyAlignment="1" applyProtection="1">
      <alignment vertical="center" wrapText="1"/>
    </xf>
    <xf numFmtId="0" fontId="49" fillId="13" borderId="0" xfId="0" applyFont="1" applyFill="1" applyBorder="1" applyAlignment="1" applyProtection="1">
      <alignment vertical="center" wrapText="1"/>
    </xf>
    <xf numFmtId="0" fontId="0" fillId="14" borderId="40" xfId="0" applyFill="1" applyBorder="1" applyAlignment="1" applyProtection="1">
      <alignment vertical="center"/>
    </xf>
    <xf numFmtId="0" fontId="30" fillId="13" borderId="44" xfId="0" applyFont="1" applyFill="1" applyBorder="1" applyAlignment="1" applyProtection="1">
      <alignment vertical="center" wrapText="1"/>
    </xf>
    <xf numFmtId="0" fontId="30" fillId="20" borderId="0" xfId="0" applyFont="1" applyFill="1" applyAlignment="1" applyProtection="1">
      <alignment vertical="center" wrapText="1"/>
    </xf>
    <xf numFmtId="0" fontId="0" fillId="14" borderId="0" xfId="0" applyFill="1" applyAlignment="1" applyProtection="1">
      <alignment vertical="center" wrapText="1"/>
    </xf>
    <xf numFmtId="0" fontId="0" fillId="13" borderId="47" xfId="0" applyFill="1" applyBorder="1" applyAlignment="1" applyProtection="1">
      <alignment vertical="center" wrapText="1"/>
    </xf>
    <xf numFmtId="49" fontId="28" fillId="13" borderId="0" xfId="0" applyNumberFormat="1" applyFont="1" applyFill="1" applyBorder="1" applyAlignment="1" applyProtection="1">
      <alignment vertical="center"/>
    </xf>
    <xf numFmtId="0" fontId="36" fillId="13" borderId="0" xfId="0" applyFont="1" applyFill="1" applyBorder="1" applyAlignment="1" applyProtection="1">
      <alignment vertical="center" wrapText="1"/>
    </xf>
    <xf numFmtId="0" fontId="52" fillId="13" borderId="44" xfId="0" applyFont="1" applyFill="1" applyBorder="1" applyAlignment="1" applyProtection="1">
      <alignment vertical="center" wrapText="1"/>
    </xf>
    <xf numFmtId="0" fontId="44" fillId="14" borderId="0" xfId="0" applyNumberFormat="1" applyFont="1" applyFill="1" applyBorder="1" applyAlignment="1" applyProtection="1">
      <alignment vertical="center"/>
    </xf>
    <xf numFmtId="0" fontId="44" fillId="13" borderId="47" xfId="0" applyNumberFormat="1" applyFont="1" applyFill="1" applyBorder="1" applyAlignment="1" applyProtection="1">
      <alignment vertical="center"/>
    </xf>
    <xf numFmtId="0" fontId="44" fillId="13" borderId="44" xfId="0" applyNumberFormat="1" applyFont="1" applyFill="1" applyBorder="1" applyAlignment="1" applyProtection="1">
      <alignment vertical="center"/>
    </xf>
    <xf numFmtId="0" fontId="44" fillId="13" borderId="51" xfId="0" applyNumberFormat="1" applyFont="1" applyFill="1" applyBorder="1" applyAlignment="1" applyProtection="1">
      <alignment vertical="center"/>
    </xf>
    <xf numFmtId="0" fontId="44" fillId="13" borderId="54" xfId="0" applyNumberFormat="1" applyFont="1" applyFill="1" applyBorder="1" applyAlignment="1" applyProtection="1">
      <alignment vertical="center"/>
    </xf>
    <xf numFmtId="0" fontId="2" fillId="13" borderId="55" xfId="0" applyFont="1" applyFill="1" applyBorder="1" applyAlignment="1" applyProtection="1">
      <alignment horizontal="center" vertical="center" wrapText="1"/>
    </xf>
    <xf numFmtId="0" fontId="2" fillId="13" borderId="51" xfId="0" applyFont="1" applyFill="1" applyBorder="1" applyAlignment="1" applyProtection="1">
      <alignment horizontal="center" vertical="center" wrapText="1"/>
    </xf>
    <xf numFmtId="0" fontId="2" fillId="13" borderId="51" xfId="0" applyFont="1" applyFill="1" applyBorder="1" applyAlignment="1" applyProtection="1">
      <alignment vertical="center" wrapText="1"/>
    </xf>
    <xf numFmtId="0" fontId="2" fillId="13" borderId="54" xfId="0" quotePrefix="1" applyFont="1" applyFill="1" applyBorder="1" applyAlignment="1" applyProtection="1">
      <alignment horizontal="center" vertical="center" wrapText="1"/>
    </xf>
    <xf numFmtId="4" fontId="4" fillId="28" borderId="42" xfId="0" applyNumberFormat="1" applyFont="1" applyFill="1" applyBorder="1" applyAlignment="1" applyProtection="1">
      <alignment horizontal="center" vertical="center" wrapText="1"/>
    </xf>
    <xf numFmtId="0" fontId="31" fillId="13" borderId="0" xfId="0" applyFont="1" applyFill="1" applyBorder="1" applyAlignment="1" applyProtection="1">
      <alignment horizontal="center" vertical="center"/>
    </xf>
    <xf numFmtId="0" fontId="44" fillId="27" borderId="0" xfId="0" applyNumberFormat="1" applyFont="1" applyFill="1" applyBorder="1" applyAlignment="1" applyProtection="1">
      <alignment vertical="top"/>
    </xf>
    <xf numFmtId="0" fontId="44" fillId="27" borderId="0" xfId="0" applyNumberFormat="1" applyFont="1" applyFill="1" applyBorder="1" applyAlignment="1" applyProtection="1">
      <alignment horizontal="center" vertical="center"/>
    </xf>
    <xf numFmtId="0" fontId="44" fillId="27" borderId="0" xfId="0" applyNumberFormat="1" applyFont="1" applyFill="1" applyBorder="1" applyAlignment="1" applyProtection="1">
      <alignment vertical="center"/>
    </xf>
    <xf numFmtId="0" fontId="2" fillId="13" borderId="47" xfId="0" applyNumberFormat="1" applyFont="1" applyFill="1" applyBorder="1" applyAlignment="1" applyProtection="1">
      <alignment vertical="center"/>
    </xf>
    <xf numFmtId="0" fontId="44" fillId="26" borderId="0" xfId="0" applyNumberFormat="1" applyFont="1" applyFill="1" applyBorder="1" applyAlignment="1" applyProtection="1">
      <alignment vertical="center"/>
    </xf>
    <xf numFmtId="0" fontId="38" fillId="13" borderId="0" xfId="0" applyFont="1" applyFill="1" applyAlignment="1" applyProtection="1">
      <alignment horizontal="center" vertical="center"/>
    </xf>
    <xf numFmtId="10" fontId="2" fillId="29" borderId="40" xfId="19" applyNumberFormat="1" applyFont="1" applyFill="1" applyBorder="1" applyAlignment="1" applyProtection="1">
      <alignment horizontal="center" vertical="center" wrapText="1"/>
      <protection locked="0"/>
    </xf>
    <xf numFmtId="3" fontId="2" fillId="29" borderId="40" xfId="0" applyNumberFormat="1" applyFont="1" applyFill="1" applyBorder="1" applyAlignment="1" applyProtection="1">
      <alignment horizontal="center" vertical="center" wrapText="1"/>
      <protection locked="0"/>
    </xf>
    <xf numFmtId="0" fontId="52" fillId="13" borderId="44" xfId="0" applyFont="1" applyFill="1" applyBorder="1" applyProtection="1"/>
    <xf numFmtId="0" fontId="36" fillId="13" borderId="0" xfId="0" applyFont="1" applyFill="1" applyBorder="1" applyAlignment="1" applyProtection="1">
      <alignment horizontal="left" vertical="center" wrapText="1"/>
    </xf>
    <xf numFmtId="0" fontId="4" fillId="13" borderId="51" xfId="0" applyFont="1" applyFill="1" applyBorder="1" applyAlignment="1" applyProtection="1">
      <alignment horizontal="left" vertical="center" wrapText="1"/>
    </xf>
    <xf numFmtId="0" fontId="4" fillId="13" borderId="0" xfId="0" applyFont="1" applyFill="1" applyBorder="1" applyAlignment="1" applyProtection="1">
      <alignment horizontal="left" vertical="center" wrapText="1"/>
    </xf>
    <xf numFmtId="0" fontId="50" fillId="13" borderId="0" xfId="0" applyFont="1" applyFill="1" applyBorder="1" applyAlignment="1" applyProtection="1">
      <alignment horizontal="left" vertical="top" wrapText="1"/>
    </xf>
    <xf numFmtId="0" fontId="21" fillId="13" borderId="46" xfId="0" applyFont="1" applyFill="1" applyBorder="1" applyAlignment="1" applyProtection="1">
      <alignment horizontal="left" vertical="center" wrapText="1"/>
    </xf>
    <xf numFmtId="0" fontId="2" fillId="13" borderId="0" xfId="0" applyFont="1" applyFill="1" applyBorder="1" applyAlignment="1" applyProtection="1">
      <alignment horizontal="left" vertical="center"/>
    </xf>
    <xf numFmtId="0" fontId="4" fillId="13" borderId="0" xfId="0" applyFont="1" applyFill="1" applyBorder="1" applyAlignment="1" applyProtection="1">
      <alignment horizontal="left" vertical="center"/>
    </xf>
    <xf numFmtId="0" fontId="4" fillId="13" borderId="51" xfId="0" applyFont="1" applyFill="1" applyBorder="1" applyAlignment="1" applyProtection="1">
      <alignment horizontal="left" vertical="center"/>
    </xf>
    <xf numFmtId="0" fontId="4" fillId="13" borderId="0" xfId="0" quotePrefix="1" applyFont="1" applyFill="1" applyBorder="1" applyAlignment="1" applyProtection="1">
      <alignment horizontal="center" vertical="center"/>
    </xf>
    <xf numFmtId="0" fontId="21" fillId="13" borderId="50" xfId="0" applyFont="1" applyFill="1" applyBorder="1" applyAlignment="1" applyProtection="1">
      <alignment horizontal="left" vertical="center" wrapText="1"/>
    </xf>
    <xf numFmtId="0" fontId="21" fillId="13" borderId="56" xfId="0" applyFont="1" applyFill="1" applyBorder="1" applyAlignment="1" applyProtection="1">
      <alignment horizontal="center" vertical="center" wrapText="1"/>
    </xf>
    <xf numFmtId="0" fontId="0" fillId="20" borderId="0" xfId="0" applyFill="1" applyBorder="1" applyAlignment="1" applyProtection="1">
      <alignment vertical="center"/>
    </xf>
    <xf numFmtId="0" fontId="21" fillId="13" borderId="37" xfId="0" applyFont="1" applyFill="1" applyBorder="1" applyAlignment="1" applyProtection="1">
      <alignment horizontal="left" vertical="center" wrapText="1"/>
    </xf>
    <xf numFmtId="0" fontId="21" fillId="13" borderId="56" xfId="0" applyFont="1" applyFill="1" applyBorder="1" applyAlignment="1" applyProtection="1">
      <alignment horizontal="left" vertical="center" wrapText="1"/>
    </xf>
    <xf numFmtId="0" fontId="21" fillId="13" borderId="57" xfId="0" applyFont="1" applyFill="1" applyBorder="1" applyAlignment="1" applyProtection="1">
      <alignment horizontal="left" vertical="center" wrapText="1"/>
    </xf>
    <xf numFmtId="0" fontId="0" fillId="27" borderId="0" xfId="0" applyFill="1" applyProtection="1"/>
    <xf numFmtId="0" fontId="2" fillId="29" borderId="40" xfId="0" applyFont="1" applyFill="1" applyBorder="1" applyAlignment="1" applyProtection="1">
      <alignment vertical="top" wrapText="1"/>
      <protection locked="0"/>
    </xf>
    <xf numFmtId="0" fontId="0" fillId="0" borderId="0" xfId="0" applyBorder="1" applyAlignment="1" applyProtection="1">
      <alignment vertical="center" wrapText="1"/>
    </xf>
    <xf numFmtId="0" fontId="0" fillId="27" borderId="0" xfId="0" applyFill="1" applyAlignment="1" applyProtection="1">
      <alignment vertical="center" wrapText="1"/>
    </xf>
    <xf numFmtId="1" fontId="27" fillId="29" borderId="58" xfId="0" applyNumberFormat="1" applyFont="1" applyFill="1" applyBorder="1" applyAlignment="1" applyProtection="1">
      <alignment horizontal="center" vertical="center" wrapText="1"/>
      <protection locked="0"/>
    </xf>
    <xf numFmtId="1" fontId="27" fillId="29" borderId="59" xfId="0" applyNumberFormat="1" applyFont="1" applyFill="1" applyBorder="1" applyAlignment="1" applyProtection="1">
      <alignment horizontal="center" vertical="center" wrapText="1"/>
      <protection locked="0"/>
    </xf>
    <xf numFmtId="1" fontId="27" fillId="29" borderId="60" xfId="0" applyNumberFormat="1" applyFont="1" applyFill="1" applyBorder="1" applyAlignment="1" applyProtection="1">
      <alignment horizontal="center" vertical="center" wrapText="1"/>
      <protection locked="0"/>
    </xf>
    <xf numFmtId="9" fontId="30" fillId="20" borderId="0" xfId="0" applyNumberFormat="1" applyFont="1" applyFill="1" applyAlignment="1" applyProtection="1">
      <alignment vertical="center" wrapText="1"/>
    </xf>
    <xf numFmtId="8" fontId="0" fillId="27" borderId="0" xfId="0" applyNumberFormat="1" applyFill="1" applyAlignment="1" applyProtection="1">
      <alignment vertical="center"/>
    </xf>
    <xf numFmtId="1" fontId="27" fillId="29" borderId="61" xfId="0" applyNumberFormat="1" applyFont="1" applyFill="1" applyBorder="1" applyAlignment="1" applyProtection="1">
      <alignment horizontal="center" vertical="center" wrapText="1"/>
      <protection locked="0"/>
    </xf>
    <xf numFmtId="1" fontId="27" fillId="29" borderId="62" xfId="0" applyNumberFormat="1" applyFont="1" applyFill="1" applyBorder="1" applyAlignment="1" applyProtection="1">
      <alignment horizontal="center" vertical="center" wrapText="1"/>
      <protection locked="0"/>
    </xf>
    <xf numFmtId="1" fontId="27" fillId="29" borderId="63" xfId="0" applyNumberFormat="1" applyFont="1" applyFill="1" applyBorder="1" applyAlignment="1" applyProtection="1">
      <alignment horizontal="center" vertical="center" wrapText="1"/>
      <protection locked="0"/>
    </xf>
    <xf numFmtId="0" fontId="21" fillId="13" borderId="64" xfId="0" applyFont="1" applyFill="1" applyBorder="1" applyAlignment="1" applyProtection="1">
      <alignment horizontal="center" vertical="center" wrapText="1"/>
    </xf>
    <xf numFmtId="0" fontId="21" fillId="13" borderId="60" xfId="0" applyFont="1" applyFill="1" applyBorder="1" applyAlignment="1" applyProtection="1">
      <alignment horizontal="center" vertical="center" wrapText="1"/>
    </xf>
    <xf numFmtId="4" fontId="2" fillId="28" borderId="65" xfId="0" applyNumberFormat="1" applyFont="1" applyFill="1" applyBorder="1" applyAlignment="1" applyProtection="1">
      <alignment horizontal="center" vertical="center" wrapText="1"/>
    </xf>
    <xf numFmtId="4" fontId="2" fillId="28" borderId="66" xfId="0" applyNumberFormat="1" applyFont="1" applyFill="1" applyBorder="1" applyAlignment="1" applyProtection="1">
      <alignment horizontal="center" vertical="center" wrapText="1"/>
    </xf>
    <xf numFmtId="4" fontId="2" fillId="28" borderId="67" xfId="0" applyNumberFormat="1" applyFont="1" applyFill="1" applyBorder="1" applyAlignment="1" applyProtection="1">
      <alignment horizontal="center" vertical="center" wrapText="1"/>
    </xf>
    <xf numFmtId="0" fontId="2" fillId="26" borderId="65" xfId="0" applyNumberFormat="1" applyFont="1" applyFill="1" applyBorder="1" applyAlignment="1" applyProtection="1">
      <alignment horizontal="center" vertical="center"/>
    </xf>
    <xf numFmtId="0" fontId="0" fillId="14" borderId="67" xfId="0" applyFill="1" applyBorder="1" applyAlignment="1" applyProtection="1">
      <alignment horizontal="center"/>
    </xf>
    <xf numFmtId="0" fontId="21" fillId="13" borderId="60" xfId="0" applyFont="1" applyFill="1" applyBorder="1" applyAlignment="1" applyProtection="1">
      <alignment horizontal="left" vertical="center" wrapText="1"/>
    </xf>
    <xf numFmtId="4" fontId="27" fillId="29" borderId="39" xfId="0" applyNumberFormat="1" applyFont="1" applyFill="1" applyBorder="1" applyAlignment="1" applyProtection="1">
      <alignment horizontal="center" vertical="center" wrapText="1"/>
      <protection locked="0"/>
    </xf>
    <xf numFmtId="4" fontId="27" fillId="29" borderId="38" xfId="0" applyNumberFormat="1" applyFont="1" applyFill="1" applyBorder="1" applyAlignment="1" applyProtection="1">
      <alignment horizontal="center" vertical="center" wrapText="1"/>
      <protection locked="0"/>
    </xf>
    <xf numFmtId="4" fontId="27" fillId="29" borderId="37" xfId="0" applyNumberFormat="1" applyFont="1" applyFill="1" applyBorder="1" applyAlignment="1" applyProtection="1">
      <alignment horizontal="center" vertical="center" wrapText="1"/>
      <protection locked="0"/>
    </xf>
    <xf numFmtId="49" fontId="2" fillId="20" borderId="40" xfId="0" applyNumberFormat="1" applyFont="1" applyFill="1" applyBorder="1" applyAlignment="1" applyProtection="1">
      <alignment horizontal="center"/>
    </xf>
    <xf numFmtId="0" fontId="2" fillId="0" borderId="0" xfId="0" applyFont="1"/>
    <xf numFmtId="0" fontId="23" fillId="0" borderId="0" xfId="0" applyFont="1"/>
    <xf numFmtId="0" fontId="2" fillId="26" borderId="0" xfId="0" applyFont="1" applyFill="1" applyProtection="1"/>
    <xf numFmtId="10" fontId="51" fillId="20" borderId="0" xfId="0" applyNumberFormat="1" applyFont="1" applyFill="1" applyBorder="1" applyAlignment="1" applyProtection="1">
      <alignment horizontal="center"/>
    </xf>
    <xf numFmtId="0" fontId="53" fillId="28" borderId="68" xfId="0" applyFont="1" applyFill="1" applyBorder="1" applyAlignment="1" applyProtection="1">
      <alignment horizontal="center" vertical="center" wrapText="1"/>
    </xf>
    <xf numFmtId="0" fontId="2" fillId="20" borderId="0" xfId="0" applyFont="1" applyFill="1" applyAlignment="1" applyProtection="1">
      <alignment horizontal="left"/>
    </xf>
    <xf numFmtId="0" fontId="39" fillId="13" borderId="0" xfId="0" applyFont="1" applyFill="1" applyAlignment="1" applyProtection="1">
      <alignment vertical="top" wrapText="1"/>
    </xf>
    <xf numFmtId="0" fontId="45" fillId="14" borderId="0" xfId="0" applyNumberFormat="1" applyFont="1" applyFill="1" applyAlignment="1" applyProtection="1">
      <alignment vertical="center" wrapText="1"/>
    </xf>
    <xf numFmtId="0" fontId="0" fillId="0" borderId="0" xfId="0" applyAlignment="1" applyProtection="1">
      <alignment horizontal="center" vertical="top"/>
    </xf>
    <xf numFmtId="0" fontId="2" fillId="30" borderId="0" xfId="0" applyFont="1" applyFill="1" applyAlignment="1" applyProtection="1">
      <alignment vertical="top" wrapText="1"/>
    </xf>
    <xf numFmtId="0" fontId="44" fillId="30" borderId="0" xfId="0" applyFont="1" applyFill="1" applyAlignment="1" applyProtection="1">
      <alignment vertical="top" wrapText="1"/>
    </xf>
    <xf numFmtId="0" fontId="42" fillId="13" borderId="0" xfId="0" applyFont="1" applyFill="1" applyAlignment="1" applyProtection="1">
      <alignment horizontal="left" vertical="top" wrapText="1"/>
    </xf>
    <xf numFmtId="0" fontId="4" fillId="23" borderId="12" xfId="0" applyNumberFormat="1" applyFont="1" applyFill="1" applyBorder="1" applyAlignment="1" applyProtection="1">
      <alignment horizontal="left" vertical="center" wrapText="1" indent="1"/>
    </xf>
    <xf numFmtId="0" fontId="4" fillId="23" borderId="13" xfId="0" applyFont="1" applyFill="1" applyBorder="1" applyAlignment="1" applyProtection="1">
      <alignment horizontal="left" vertical="center" wrapText="1" indent="1"/>
    </xf>
    <xf numFmtId="0" fontId="44" fillId="13" borderId="14" xfId="0" applyFont="1" applyFill="1" applyBorder="1" applyAlignment="1" applyProtection="1">
      <alignment horizontal="left" vertical="center" wrapText="1" indent="1"/>
    </xf>
    <xf numFmtId="0" fontId="43" fillId="13" borderId="0" xfId="0" applyNumberFormat="1" applyFont="1" applyFill="1" applyAlignment="1" applyProtection="1">
      <alignment horizontal="justify" vertical="top" wrapText="1"/>
    </xf>
    <xf numFmtId="0" fontId="44" fillId="13" borderId="0" xfId="0" applyFont="1" applyFill="1" applyAlignment="1" applyProtection="1">
      <alignment horizontal="justify" vertical="top" wrapText="1"/>
    </xf>
    <xf numFmtId="0" fontId="43" fillId="13" borderId="0" xfId="0" applyNumberFormat="1" applyFont="1" applyFill="1" applyAlignment="1" applyProtection="1">
      <alignment horizontal="left" vertical="top" wrapText="1"/>
    </xf>
    <xf numFmtId="0" fontId="44" fillId="13" borderId="0" xfId="0" applyFont="1" applyFill="1" applyAlignment="1" applyProtection="1">
      <alignment horizontal="left" vertical="top" wrapText="1"/>
    </xf>
    <xf numFmtId="0" fontId="39" fillId="13" borderId="0" xfId="0" applyFont="1" applyFill="1" applyAlignment="1" applyProtection="1">
      <alignment horizontal="justify" vertical="top" wrapText="1"/>
    </xf>
    <xf numFmtId="0" fontId="39" fillId="13" borderId="0" xfId="0" applyFont="1" applyFill="1" applyBorder="1" applyAlignment="1" applyProtection="1">
      <alignment horizontal="justify" vertical="top" wrapText="1"/>
    </xf>
    <xf numFmtId="164" fontId="0" fillId="24" borderId="40" xfId="0" applyNumberFormat="1" applyFill="1" applyBorder="1" applyAlignment="1" applyProtection="1">
      <alignment vertical="top" wrapText="1"/>
      <protection locked="0"/>
    </xf>
    <xf numFmtId="0" fontId="44" fillId="13" borderId="40" xfId="0" applyFont="1" applyFill="1" applyBorder="1" applyAlignment="1" applyProtection="1">
      <alignment vertical="top" wrapText="1"/>
      <protection locked="0"/>
    </xf>
    <xf numFmtId="164" fontId="0" fillId="18" borderId="40" xfId="0" applyNumberFormat="1" applyFill="1" applyBorder="1" applyAlignment="1" applyProtection="1">
      <alignment vertical="top" wrapText="1"/>
    </xf>
    <xf numFmtId="0" fontId="44" fillId="13" borderId="40" xfId="0" applyFont="1" applyFill="1" applyBorder="1" applyAlignment="1" applyProtection="1">
      <alignment vertical="top" wrapText="1"/>
    </xf>
    <xf numFmtId="0" fontId="29" fillId="13" borderId="8" xfId="0" applyFont="1" applyFill="1" applyBorder="1" applyAlignment="1" applyProtection="1">
      <alignment vertical="top" wrapText="1"/>
    </xf>
    <xf numFmtId="0" fontId="0" fillId="31" borderId="40" xfId="0" applyFill="1" applyBorder="1" applyAlignment="1" applyProtection="1">
      <alignment vertical="top" wrapText="1"/>
    </xf>
    <xf numFmtId="0" fontId="0" fillId="32" borderId="40" xfId="0" applyFill="1" applyBorder="1" applyAlignment="1" applyProtection="1">
      <alignment vertical="top" wrapText="1"/>
    </xf>
    <xf numFmtId="0" fontId="0" fillId="25" borderId="40" xfId="0" applyFill="1" applyBorder="1" applyAlignment="1" applyProtection="1">
      <alignment vertical="top" wrapText="1"/>
    </xf>
    <xf numFmtId="0" fontId="25" fillId="13" borderId="0" xfId="0" applyNumberFormat="1" applyFont="1" applyFill="1" applyAlignment="1" applyProtection="1">
      <alignment horizontal="left" vertical="top" wrapText="1"/>
    </xf>
    <xf numFmtId="0" fontId="4" fillId="27" borderId="0" xfId="0" applyFont="1" applyFill="1" applyAlignment="1" applyProtection="1">
      <alignment horizontal="left" vertical="top" wrapText="1"/>
    </xf>
    <xf numFmtId="0" fontId="4" fillId="27" borderId="0" xfId="0" applyFont="1" applyFill="1" applyAlignment="1" applyProtection="1">
      <alignment vertical="top" wrapText="1"/>
    </xf>
    <xf numFmtId="0" fontId="40" fillId="13" borderId="0" xfId="0" applyFont="1" applyFill="1" applyAlignment="1" applyProtection="1">
      <alignment horizontal="justify" vertical="top" wrapText="1"/>
    </xf>
    <xf numFmtId="0" fontId="40" fillId="13" borderId="0" xfId="0" applyFont="1" applyFill="1" applyBorder="1" applyAlignment="1" applyProtection="1">
      <alignment horizontal="justify" vertical="top" wrapText="1"/>
    </xf>
    <xf numFmtId="0" fontId="44" fillId="13" borderId="0" xfId="0" applyFont="1" applyFill="1" applyAlignment="1" applyProtection="1">
      <alignment vertical="top" wrapText="1"/>
    </xf>
    <xf numFmtId="0" fontId="7" fillId="13" borderId="0" xfId="15" applyFill="1" applyAlignment="1" applyProtection="1">
      <alignment horizontal="left" vertical="top" wrapText="1"/>
    </xf>
    <xf numFmtId="0" fontId="7" fillId="13" borderId="0" xfId="15" applyFill="1" applyAlignment="1" applyProtection="1">
      <alignment vertical="top" wrapText="1"/>
    </xf>
    <xf numFmtId="0" fontId="45" fillId="14" borderId="0" xfId="0" applyNumberFormat="1" applyFont="1" applyFill="1" applyAlignment="1" applyProtection="1">
      <alignment horizontal="left" vertical="center" wrapText="1"/>
    </xf>
    <xf numFmtId="0" fontId="47" fillId="14" borderId="0" xfId="0" applyFont="1" applyFill="1" applyAlignment="1" applyProtection="1">
      <alignment horizontal="left" vertical="center" wrapText="1"/>
    </xf>
    <xf numFmtId="0" fontId="0" fillId="0" borderId="0" xfId="0" applyAlignment="1" applyProtection="1">
      <alignment vertical="center" wrapText="1"/>
    </xf>
    <xf numFmtId="0" fontId="41" fillId="13" borderId="0" xfId="0" applyFont="1" applyFill="1" applyAlignment="1" applyProtection="1">
      <alignment horizontal="left" vertical="top" wrapText="1"/>
    </xf>
    <xf numFmtId="0" fontId="7" fillId="13" borderId="0" xfId="15" applyFill="1" applyAlignment="1" applyProtection="1"/>
    <xf numFmtId="0" fontId="0" fillId="0" borderId="0" xfId="0" applyAlignment="1">
      <alignment vertical="top" wrapText="1"/>
    </xf>
    <xf numFmtId="0" fontId="7" fillId="32" borderId="71" xfId="15" applyFill="1" applyBorder="1" applyAlignment="1" applyProtection="1">
      <alignment horizontal="center" vertical="top" wrapText="1"/>
    </xf>
    <xf numFmtId="0" fontId="7" fillId="32" borderId="72" xfId="15" applyFill="1" applyBorder="1" applyAlignment="1" applyProtection="1">
      <alignment horizontal="center" vertical="top" wrapText="1"/>
    </xf>
    <xf numFmtId="0" fontId="7" fillId="32" borderId="69" xfId="15" applyFill="1" applyBorder="1" applyAlignment="1" applyProtection="1">
      <alignment horizontal="center" vertical="top" wrapText="1"/>
    </xf>
    <xf numFmtId="0" fontId="7" fillId="32" borderId="70" xfId="15" applyFill="1" applyBorder="1" applyAlignment="1" applyProtection="1">
      <alignment horizontal="center" vertical="top" wrapText="1"/>
    </xf>
    <xf numFmtId="0" fontId="7" fillId="32" borderId="73" xfId="15" applyFill="1" applyBorder="1" applyAlignment="1" applyProtection="1">
      <alignment horizontal="center" vertical="top" wrapText="1"/>
    </xf>
    <xf numFmtId="0" fontId="7" fillId="32" borderId="74" xfId="15" applyFill="1" applyBorder="1" applyAlignment="1" applyProtection="1">
      <alignment horizontal="center" vertical="top" wrapText="1"/>
    </xf>
    <xf numFmtId="0" fontId="4" fillId="32" borderId="13" xfId="0" applyFont="1" applyFill="1" applyBorder="1" applyAlignment="1" applyProtection="1">
      <alignment horizontal="center"/>
    </xf>
    <xf numFmtId="0" fontId="4" fillId="32" borderId="14" xfId="0" applyFont="1" applyFill="1" applyBorder="1" applyAlignment="1" applyProtection="1">
      <alignment horizontal="center"/>
    </xf>
    <xf numFmtId="0" fontId="7" fillId="32" borderId="12" xfId="15" applyFill="1" applyBorder="1" applyAlignment="1" applyProtection="1">
      <alignment horizontal="center"/>
    </xf>
    <xf numFmtId="0" fontId="7" fillId="32" borderId="14" xfId="15" applyFill="1" applyBorder="1" applyAlignment="1" applyProtection="1">
      <alignment horizontal="center"/>
    </xf>
    <xf numFmtId="0" fontId="9" fillId="13" borderId="0" xfId="0" applyNumberFormat="1" applyFont="1" applyFill="1" applyBorder="1" applyAlignment="1" applyProtection="1">
      <alignment vertical="top" wrapText="1"/>
    </xf>
    <xf numFmtId="0" fontId="4" fillId="32" borderId="50" xfId="0" applyFont="1" applyFill="1" applyBorder="1" applyAlignment="1" applyProtection="1">
      <alignment horizontal="center" vertical="top" wrapText="1"/>
    </xf>
    <xf numFmtId="0" fontId="0" fillId="32" borderId="46" xfId="0" applyFill="1" applyBorder="1" applyAlignment="1" applyProtection="1">
      <alignment horizontal="center" vertical="top" wrapText="1"/>
    </xf>
    <xf numFmtId="0" fontId="0" fillId="32" borderId="47" xfId="0" applyFill="1" applyBorder="1" applyAlignment="1" applyProtection="1">
      <alignment horizontal="center" vertical="top" wrapText="1"/>
    </xf>
    <xf numFmtId="0" fontId="0" fillId="32" borderId="44" xfId="0" applyFill="1" applyBorder="1" applyAlignment="1" applyProtection="1">
      <alignment horizontal="center" vertical="top" wrapText="1"/>
    </xf>
    <xf numFmtId="0" fontId="0" fillId="32" borderId="52" xfId="0" applyFill="1" applyBorder="1" applyAlignment="1" applyProtection="1">
      <alignment horizontal="center" vertical="top" wrapText="1"/>
    </xf>
    <xf numFmtId="0" fontId="0" fillId="32" borderId="49" xfId="0" applyFill="1" applyBorder="1" applyAlignment="1" applyProtection="1">
      <alignment horizontal="center" vertical="top" wrapText="1"/>
    </xf>
    <xf numFmtId="0" fontId="38" fillId="13" borderId="0" xfId="0" applyFont="1" applyFill="1" applyAlignment="1" applyProtection="1">
      <alignment horizontal="justify" vertical="top" wrapText="1"/>
    </xf>
    <xf numFmtId="0" fontId="0" fillId="13" borderId="39" xfId="0" applyFill="1" applyBorder="1" applyAlignment="1" applyProtection="1">
      <alignment vertical="center" wrapText="1"/>
    </xf>
    <xf numFmtId="0" fontId="0" fillId="13" borderId="32" xfId="0" applyFill="1" applyBorder="1" applyAlignment="1" applyProtection="1">
      <alignment vertical="center" wrapText="1"/>
    </xf>
    <xf numFmtId="0" fontId="0" fillId="13" borderId="75" xfId="0" applyFill="1" applyBorder="1" applyAlignment="1" applyProtection="1">
      <alignment vertical="center" wrapText="1"/>
    </xf>
    <xf numFmtId="0" fontId="0" fillId="13" borderId="37" xfId="0" applyFill="1" applyBorder="1" applyAlignment="1" applyProtection="1">
      <alignment vertical="center" wrapText="1"/>
    </xf>
    <xf numFmtId="0" fontId="0" fillId="13" borderId="29" xfId="0" applyFill="1" applyBorder="1" applyAlignment="1" applyProtection="1">
      <alignment vertical="center" wrapText="1"/>
    </xf>
    <xf numFmtId="0" fontId="0" fillId="13" borderId="76" xfId="0" applyFill="1" applyBorder="1" applyAlignment="1" applyProtection="1">
      <alignment vertical="center" wrapText="1"/>
    </xf>
    <xf numFmtId="0" fontId="0" fillId="13" borderId="38" xfId="0" applyFill="1" applyBorder="1" applyAlignment="1" applyProtection="1">
      <alignment vertical="center" wrapText="1"/>
    </xf>
    <xf numFmtId="0" fontId="0" fillId="13" borderId="20" xfId="0" applyFill="1" applyBorder="1" applyAlignment="1" applyProtection="1">
      <alignment vertical="center" wrapText="1"/>
    </xf>
    <xf numFmtId="0" fontId="0" fillId="13" borderId="21" xfId="0" applyFill="1" applyBorder="1" applyAlignment="1" applyProtection="1">
      <alignment vertical="center" wrapText="1"/>
    </xf>
    <xf numFmtId="0" fontId="2" fillId="13" borderId="0" xfId="0" applyNumberFormat="1" applyFont="1" applyFill="1" applyBorder="1" applyAlignment="1" applyProtection="1">
      <alignment vertical="top" wrapText="1"/>
    </xf>
    <xf numFmtId="0" fontId="7" fillId="0" borderId="0" xfId="15" applyAlignment="1" applyProtection="1"/>
    <xf numFmtId="0" fontId="4" fillId="32" borderId="12" xfId="0" applyFont="1" applyFill="1" applyBorder="1" applyAlignment="1" applyProtection="1">
      <alignment horizontal="center"/>
    </xf>
    <xf numFmtId="4" fontId="27" fillId="29" borderId="38" xfId="0" applyNumberFormat="1" applyFont="1" applyFill="1" applyBorder="1" applyAlignment="1" applyProtection="1">
      <alignment horizontal="center" vertical="center" wrapText="1"/>
      <protection locked="0"/>
    </xf>
    <xf numFmtId="4" fontId="27" fillId="29" borderId="31" xfId="0" applyNumberFormat="1" applyFont="1" applyFill="1" applyBorder="1" applyAlignment="1" applyProtection="1">
      <alignment horizontal="center" vertical="center" wrapText="1"/>
      <protection locked="0"/>
    </xf>
    <xf numFmtId="4" fontId="27" fillId="29" borderId="39" xfId="0" applyNumberFormat="1" applyFont="1" applyFill="1" applyBorder="1" applyAlignment="1" applyProtection="1">
      <alignment horizontal="center" vertical="center" wrapText="1"/>
      <protection locked="0"/>
    </xf>
    <xf numFmtId="4" fontId="27" fillId="29" borderId="33" xfId="0" applyNumberFormat="1" applyFont="1" applyFill="1" applyBorder="1" applyAlignment="1" applyProtection="1">
      <alignment horizontal="center" vertical="center" wrapText="1"/>
      <protection locked="0"/>
    </xf>
    <xf numFmtId="0" fontId="21" fillId="13" borderId="77" xfId="0" applyFont="1" applyFill="1" applyBorder="1" applyAlignment="1" applyProtection="1">
      <alignment horizontal="center" vertical="center" wrapText="1"/>
    </xf>
    <xf numFmtId="0" fontId="21" fillId="13" borderId="78" xfId="0" applyFont="1" applyFill="1" applyBorder="1" applyAlignment="1" applyProtection="1">
      <alignment horizontal="center" vertical="center" wrapText="1"/>
    </xf>
    <xf numFmtId="4" fontId="27" fillId="29" borderId="37" xfId="0" applyNumberFormat="1" applyFont="1" applyFill="1" applyBorder="1" applyAlignment="1" applyProtection="1">
      <alignment horizontal="center" vertical="center" wrapText="1"/>
      <protection locked="0"/>
    </xf>
    <xf numFmtId="4" fontId="27" fillId="29" borderId="30" xfId="0" applyNumberFormat="1" applyFont="1" applyFill="1" applyBorder="1" applyAlignment="1" applyProtection="1">
      <alignment horizontal="center" vertical="center" wrapText="1"/>
      <protection locked="0"/>
    </xf>
    <xf numFmtId="0" fontId="50" fillId="13" borderId="0" xfId="0" applyFont="1" applyFill="1" applyBorder="1" applyAlignment="1" applyProtection="1">
      <alignment horizontal="left" vertical="top" wrapText="1"/>
    </xf>
    <xf numFmtId="0" fontId="21" fillId="13" borderId="79" xfId="0" applyFont="1" applyFill="1" applyBorder="1" applyAlignment="1" applyProtection="1">
      <alignment horizontal="center" vertical="center" wrapText="1"/>
    </xf>
    <xf numFmtId="0" fontId="21" fillId="13" borderId="80" xfId="0" applyFont="1" applyFill="1" applyBorder="1" applyAlignment="1" applyProtection="1">
      <alignment horizontal="center" vertical="center" wrapText="1"/>
    </xf>
    <xf numFmtId="0" fontId="21" fillId="13" borderId="81" xfId="0" applyFont="1" applyFill="1" applyBorder="1" applyAlignment="1" applyProtection="1">
      <alignment horizontal="center" vertical="center" wrapText="1"/>
    </xf>
    <xf numFmtId="0" fontId="21" fillId="13" borderId="50" xfId="0" applyFont="1" applyFill="1" applyBorder="1" applyAlignment="1" applyProtection="1">
      <alignment horizontal="center" vertical="center" wrapText="1"/>
    </xf>
    <xf numFmtId="0" fontId="21" fillId="13" borderId="46" xfId="0" applyFont="1" applyFill="1" applyBorder="1" applyAlignment="1" applyProtection="1">
      <alignment horizontal="center" vertical="center" wrapText="1"/>
    </xf>
    <xf numFmtId="0" fontId="21" fillId="13" borderId="52" xfId="0" applyFont="1" applyFill="1" applyBorder="1" applyAlignment="1" applyProtection="1">
      <alignment horizontal="center" vertical="center" wrapText="1"/>
    </xf>
    <xf numFmtId="0" fontId="21" fillId="13" borderId="49" xfId="0" applyFont="1" applyFill="1" applyBorder="1" applyAlignment="1" applyProtection="1">
      <alignment horizontal="center" vertical="center" wrapText="1"/>
    </xf>
    <xf numFmtId="0" fontId="21" fillId="13" borderId="82" xfId="0" applyFont="1" applyFill="1" applyBorder="1" applyAlignment="1" applyProtection="1">
      <alignment horizontal="center" vertical="center" wrapText="1"/>
    </xf>
    <xf numFmtId="0" fontId="27" fillId="29" borderId="37" xfId="0" applyFont="1" applyFill="1" applyBorder="1" applyAlignment="1" applyProtection="1">
      <alignment horizontal="left" vertical="center"/>
      <protection locked="0"/>
    </xf>
    <xf numFmtId="0" fontId="27" fillId="29" borderId="29" xfId="0" applyFont="1" applyFill="1" applyBorder="1" applyAlignment="1" applyProtection="1">
      <alignment horizontal="left" vertical="center"/>
      <protection locked="0"/>
    </xf>
    <xf numFmtId="0" fontId="27" fillId="29" borderId="38" xfId="0" applyFont="1" applyFill="1" applyBorder="1" applyAlignment="1" applyProtection="1">
      <alignment horizontal="left" vertical="center"/>
      <protection locked="0"/>
    </xf>
    <xf numFmtId="0" fontId="27" fillId="29" borderId="20" xfId="0" applyFont="1" applyFill="1" applyBorder="1" applyAlignment="1" applyProtection="1">
      <alignment horizontal="left" vertical="center"/>
      <protection locked="0"/>
    </xf>
    <xf numFmtId="0" fontId="4" fillId="13" borderId="51" xfId="0" applyFont="1" applyFill="1" applyBorder="1" applyAlignment="1" applyProtection="1">
      <alignment horizontal="left" vertical="center" wrapText="1"/>
    </xf>
    <xf numFmtId="0" fontId="4" fillId="13" borderId="83" xfId="0" applyFont="1" applyFill="1" applyBorder="1" applyAlignment="1" applyProtection="1">
      <alignment horizontal="left" vertical="center" wrapText="1"/>
    </xf>
    <xf numFmtId="0" fontId="2" fillId="13" borderId="0" xfId="0" applyFont="1" applyFill="1" applyBorder="1" applyAlignment="1" applyProtection="1">
      <alignment horizontal="right" vertical="center"/>
    </xf>
    <xf numFmtId="0" fontId="2" fillId="13" borderId="26" xfId="0" applyFont="1" applyFill="1" applyBorder="1" applyAlignment="1" applyProtection="1">
      <alignment horizontal="right" vertical="center"/>
    </xf>
    <xf numFmtId="0" fontId="4" fillId="13" borderId="0" xfId="0" applyFont="1" applyFill="1" applyBorder="1" applyAlignment="1" applyProtection="1">
      <alignment horizontal="left" vertical="center" wrapText="1"/>
    </xf>
    <xf numFmtId="0" fontId="21" fillId="13" borderId="45" xfId="0" applyFont="1" applyFill="1" applyBorder="1" applyAlignment="1" applyProtection="1">
      <alignment horizontal="center" vertical="center" wrapText="1"/>
    </xf>
    <xf numFmtId="0" fontId="21" fillId="13" borderId="48" xfId="0" applyFont="1" applyFill="1" applyBorder="1" applyAlignment="1" applyProtection="1">
      <alignment horizontal="center" vertical="center" wrapText="1"/>
    </xf>
    <xf numFmtId="0" fontId="27" fillId="29" borderId="39" xfId="0" applyFont="1" applyFill="1" applyBorder="1" applyAlignment="1" applyProtection="1">
      <alignment horizontal="left" vertical="center"/>
      <protection locked="0"/>
    </xf>
    <xf numFmtId="0" fontId="27" fillId="29" borderId="32" xfId="0" applyFont="1" applyFill="1" applyBorder="1" applyAlignment="1" applyProtection="1">
      <alignment horizontal="left" vertical="center"/>
      <protection locked="0"/>
    </xf>
    <xf numFmtId="0" fontId="5" fillId="13" borderId="0" xfId="0" applyFont="1" applyFill="1" applyBorder="1" applyAlignment="1" applyProtection="1">
      <alignment horizontal="left" vertical="center" wrapText="1"/>
    </xf>
    <xf numFmtId="0" fontId="5" fillId="13" borderId="36" xfId="0" applyFont="1" applyFill="1" applyBorder="1" applyAlignment="1" applyProtection="1">
      <alignment horizontal="left" vertical="top" wrapText="1"/>
    </xf>
    <xf numFmtId="0" fontId="2" fillId="13" borderId="51" xfId="0" applyFont="1" applyFill="1" applyBorder="1" applyAlignment="1" applyProtection="1">
      <alignment horizontal="left" vertical="top" wrapText="1"/>
    </xf>
    <xf numFmtId="0" fontId="2" fillId="13" borderId="83" xfId="0" applyFont="1" applyFill="1" applyBorder="1" applyAlignment="1" applyProtection="1">
      <alignment horizontal="left" vertical="top" wrapText="1"/>
    </xf>
    <xf numFmtId="0" fontId="5" fillId="13" borderId="0" xfId="0" applyFont="1" applyFill="1" applyBorder="1" applyAlignment="1" applyProtection="1">
      <alignment horizontal="left" vertical="top" wrapText="1"/>
    </xf>
    <xf numFmtId="0" fontId="9" fillId="13" borderId="0" xfId="0" applyFont="1" applyFill="1" applyBorder="1" applyAlignment="1" applyProtection="1">
      <alignment horizontal="left" vertical="center" wrapText="1"/>
    </xf>
    <xf numFmtId="0" fontId="3" fillId="22" borderId="0" xfId="0" applyFont="1" applyFill="1" applyBorder="1" applyAlignment="1" applyProtection="1">
      <alignment horizontal="left" vertical="center"/>
    </xf>
    <xf numFmtId="0" fontId="4" fillId="32" borderId="50" xfId="0" applyFont="1" applyFill="1" applyBorder="1" applyAlignment="1" applyProtection="1">
      <alignment horizontal="center" vertical="center" wrapText="1"/>
    </xf>
    <xf numFmtId="0" fontId="2" fillId="32" borderId="45" xfId="0" applyFont="1" applyFill="1" applyBorder="1" applyAlignment="1" applyProtection="1">
      <alignment horizontal="center" vertical="center" wrapText="1"/>
    </xf>
    <xf numFmtId="0" fontId="2" fillId="32" borderId="46" xfId="0" applyFont="1" applyFill="1" applyBorder="1" applyAlignment="1" applyProtection="1">
      <alignment horizontal="center" vertical="center" wrapText="1"/>
    </xf>
    <xf numFmtId="0" fontId="0" fillId="32" borderId="47" xfId="0" applyFill="1" applyBorder="1" applyAlignment="1" applyProtection="1">
      <alignment horizontal="center" vertical="center" wrapText="1"/>
    </xf>
    <xf numFmtId="0" fontId="0" fillId="32" borderId="0" xfId="0" applyFill="1" applyBorder="1" applyAlignment="1" applyProtection="1">
      <alignment horizontal="center" vertical="center" wrapText="1"/>
    </xf>
    <xf numFmtId="0" fontId="0" fillId="32" borderId="44" xfId="0" applyFill="1" applyBorder="1" applyAlignment="1" applyProtection="1">
      <alignment horizontal="center" vertical="center" wrapText="1"/>
    </xf>
    <xf numFmtId="0" fontId="0" fillId="32" borderId="52" xfId="0" applyFill="1" applyBorder="1" applyAlignment="1" applyProtection="1">
      <alignment horizontal="center" vertical="center" wrapText="1"/>
    </xf>
    <xf numFmtId="0" fontId="0" fillId="32" borderId="48" xfId="0" applyFill="1" applyBorder="1" applyAlignment="1" applyProtection="1">
      <alignment horizontal="center" vertical="center" wrapText="1"/>
    </xf>
    <xf numFmtId="0" fontId="0" fillId="32" borderId="49" xfId="0" applyFill="1" applyBorder="1" applyAlignment="1" applyProtection="1">
      <alignment horizontal="center" vertical="center" wrapText="1"/>
    </xf>
    <xf numFmtId="0" fontId="36" fillId="13" borderId="0" xfId="0" applyFont="1" applyFill="1" applyBorder="1" applyAlignment="1" applyProtection="1">
      <alignment horizontal="left" vertical="center" wrapText="1"/>
    </xf>
    <xf numFmtId="0" fontId="36" fillId="13" borderId="36" xfId="0" quotePrefix="1" applyNumberFormat="1" applyFont="1" applyFill="1" applyBorder="1" applyAlignment="1" applyProtection="1">
      <alignment horizontal="right" vertical="top" wrapText="1"/>
    </xf>
    <xf numFmtId="0" fontId="36" fillId="13" borderId="0" xfId="0" quotePrefix="1" applyNumberFormat="1" applyFont="1" applyFill="1" applyBorder="1" applyAlignment="1" applyProtection="1">
      <alignment horizontal="right" vertical="top" wrapText="1"/>
    </xf>
    <xf numFmtId="0" fontId="7" fillId="32" borderId="69" xfId="15" applyFont="1" applyFill="1" applyBorder="1" applyAlignment="1" applyProtection="1">
      <alignment horizontal="center" vertical="top" wrapText="1"/>
    </xf>
  </cellXfs>
  <cellStyles count="24">
    <cellStyle name="5x indented GHG Textfiels" xfId="1"/>
    <cellStyle name="Accent1" xfId="2"/>
    <cellStyle name="Accent2" xfId="3"/>
    <cellStyle name="Accent3" xfId="4"/>
    <cellStyle name="Accent4" xfId="5"/>
    <cellStyle name="Accent5" xfId="6"/>
    <cellStyle name="Accent6" xfId="7"/>
    <cellStyle name="Bad" xfId="8"/>
    <cellStyle name="Check Cell" xfId="9"/>
    <cellStyle name="Good" xfId="10"/>
    <cellStyle name="Heading 1" xfId="11"/>
    <cellStyle name="Heading 2" xfId="12"/>
    <cellStyle name="Heading 3" xfId="13"/>
    <cellStyle name="Heading 4" xfId="14"/>
    <cellStyle name="Link" xfId="15" builtinId="8"/>
    <cellStyle name="Linked Cell" xfId="16"/>
    <cellStyle name="Neutral" xfId="17"/>
    <cellStyle name="Note" xfId="18"/>
    <cellStyle name="Prozent" xfId="19" builtinId="5"/>
    <cellStyle name="Standard" xfId="0" builtinId="0"/>
    <cellStyle name="Standard 2" xfId="20"/>
    <cellStyle name="Standard_Outline NIMs template 10-09-30" xfId="21"/>
    <cellStyle name="Title" xfId="22"/>
    <cellStyle name="Обычный_CRF2002 (1)" xfId="23"/>
  </cellStyles>
  <dxfs count="6">
    <dxf>
      <fill>
        <patternFill>
          <bgColor rgb="FFFF0000"/>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500000" mc:Ignorable="a14" a14:legacySpreadsheetColorIndex="80"/>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500000" mc:Ignorable="a14" a14:legacySpreadsheetColorIndex="80"/>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ec.europa.eu/clima/policies/ets/index_en.htm" TargetMode="External"/><Relationship Id="rId3" Type="http://schemas.openxmlformats.org/officeDocument/2006/relationships/hyperlink" Target="https://eur-lex.europa.eu/eli/dir/2003/87/2018-04-08" TargetMode="External"/><Relationship Id="rId7" Type="http://schemas.openxmlformats.org/officeDocument/2006/relationships/hyperlink" Target="https://ec.europa.eu/clima/eu-action/eu-emissions-trading-system-eu-ets/monitoring-reporting-and-verification-eu-ets-emissions_en" TargetMode="External"/><Relationship Id="rId12" Type="http://schemas.openxmlformats.org/officeDocument/2006/relationships/printerSettings" Target="../printerSettings/printerSettings1.bin"/><Relationship Id="rId2" Type="http://schemas.openxmlformats.org/officeDocument/2006/relationships/hyperlink" Target="http://ec.europa.eu/clima/documentation/ets/docs/decision_benchmarking_15_dec_en.pdf." TargetMode="External"/><Relationship Id="rId1" Type="http://schemas.openxmlformats.org/officeDocument/2006/relationships/hyperlink" Target="https://ec.europa.eu/clima/eu-action/eu-emissions-trading-system-eu-ets/monitoring-reporting-and-verification-eu-ets-emissions_en" TargetMode="External"/><Relationship Id="rId6" Type="http://schemas.openxmlformats.org/officeDocument/2006/relationships/hyperlink" Target="http://eur-lex.europa.eu/en/index.htm" TargetMode="External"/><Relationship Id="rId11" Type="http://schemas.openxmlformats.org/officeDocument/2006/relationships/hyperlink" Target="https://eur-lex.europa.eu/eli/reg_impl/2018/2066/2024-01-01" TargetMode="External"/><Relationship Id="rId5" Type="http://schemas.openxmlformats.org/officeDocument/2006/relationships/hyperlink" Target="https://eur-lex.europa.eu/eli/reg_impl/2018/2066/2021-01-01" TargetMode="External"/><Relationship Id="rId10" Type="http://schemas.openxmlformats.org/officeDocument/2006/relationships/hyperlink" Target="https://ec.europa.eu/clima/eu-action/eu-emissions-trading-system-eu-ets/monitoring-reporting-and-verification-eu-ets-emissions_en" TargetMode="External"/><Relationship Id="rId4" Type="http://schemas.openxmlformats.org/officeDocument/2006/relationships/hyperlink" Target="https://eur-lex.europa.eu/eli/dir/2003/87/2021-01-01" TargetMode="External"/><Relationship Id="rId9" Type="http://schemas.openxmlformats.org/officeDocument/2006/relationships/hyperlink" Target="https://ec.europa.eu/clima/policies/ets_e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9" tint="0.59999389629810485"/>
    <pageSetUpPr fitToPage="1"/>
  </sheetPr>
  <dimension ref="A1:M80"/>
  <sheetViews>
    <sheetView tabSelected="1" zoomScaleNormal="100" zoomScaleSheetLayoutView="100" workbookViewId="0">
      <pane ySplit="3" topLeftCell="A4" activePane="bottomLeft" state="frozen"/>
      <selection activeCell="C45" sqref="C45"/>
      <selection pane="bottomLeft" sqref="A1:B3"/>
    </sheetView>
  </sheetViews>
  <sheetFormatPr baseColWidth="10" defaultColWidth="11.42578125" defaultRowHeight="12.75" x14ac:dyDescent="0.2"/>
  <cols>
    <col min="1" max="2" width="4.7109375" style="4" customWidth="1"/>
    <col min="3" max="12" width="12.7109375" style="4" customWidth="1"/>
    <col min="13" max="13" width="4.7109375" style="4" customWidth="1"/>
    <col min="14" max="16384" width="11.42578125" style="4"/>
  </cols>
  <sheetData>
    <row r="1" spans="1:13" s="20" customFormat="1" ht="13.5" thickBot="1" x14ac:dyDescent="0.25">
      <c r="A1" s="297"/>
      <c r="B1" s="298"/>
      <c r="C1" s="292" t="str">
        <f>Translations!$B$9</f>
        <v>Navigation area:</v>
      </c>
      <c r="D1" s="293"/>
      <c r="E1" s="294"/>
      <c r="F1" s="295"/>
      <c r="G1" s="294"/>
      <c r="H1" s="295"/>
      <c r="I1" s="294" t="str">
        <f>Translations!$B$11</f>
        <v>Next sheet</v>
      </c>
      <c r="J1" s="295"/>
      <c r="K1" s="315"/>
      <c r="L1" s="293"/>
      <c r="M1" s="1"/>
    </row>
    <row r="2" spans="1:13" s="20" customFormat="1" x14ac:dyDescent="0.2">
      <c r="A2" s="299"/>
      <c r="B2" s="300"/>
      <c r="C2" s="289" t="str">
        <f>Translations!$B$12</f>
        <v>Top of sheet</v>
      </c>
      <c r="D2" s="288"/>
      <c r="E2" s="288"/>
      <c r="F2" s="288"/>
      <c r="G2" s="288"/>
      <c r="H2" s="288"/>
      <c r="I2" s="288"/>
      <c r="J2" s="288"/>
      <c r="K2" s="290"/>
      <c r="L2" s="291"/>
      <c r="M2" s="1"/>
    </row>
    <row r="3" spans="1:13" s="20" customFormat="1" ht="13.5" thickBot="1" x14ac:dyDescent="0.25">
      <c r="A3" s="301"/>
      <c r="B3" s="302"/>
      <c r="C3" s="289"/>
      <c r="D3" s="288"/>
      <c r="E3" s="288"/>
      <c r="F3" s="288"/>
      <c r="G3" s="288"/>
      <c r="H3" s="288"/>
      <c r="I3" s="288"/>
      <c r="J3" s="288"/>
      <c r="K3" s="286"/>
      <c r="L3" s="287"/>
      <c r="M3" s="1"/>
    </row>
    <row r="4" spans="1:13" s="6" customFormat="1" ht="15.75" customHeight="1" x14ac:dyDescent="0.2">
      <c r="B4" s="49"/>
      <c r="C4" s="103"/>
    </row>
    <row r="5" spans="1:13" ht="18" x14ac:dyDescent="0.2">
      <c r="B5" s="296" t="str">
        <f>Translations!$B$13</f>
        <v>GUIDELINES AND CONDITIONS</v>
      </c>
      <c r="C5" s="296"/>
      <c r="D5" s="296"/>
      <c r="E5" s="296"/>
      <c r="F5" s="296"/>
      <c r="G5" s="296"/>
      <c r="H5" s="296"/>
      <c r="I5" s="296"/>
      <c r="J5" s="296"/>
    </row>
    <row r="6" spans="1:13" x14ac:dyDescent="0.2">
      <c r="B6" s="313"/>
      <c r="C6" s="313"/>
      <c r="D6" s="313"/>
      <c r="E6" s="313"/>
      <c r="F6" s="313"/>
      <c r="G6" s="313"/>
      <c r="H6" s="313"/>
      <c r="I6" s="313"/>
      <c r="J6" s="313"/>
      <c r="K6" s="313"/>
      <c r="L6" s="313"/>
    </row>
    <row r="7" spans="1:13" ht="42" customHeight="1" x14ac:dyDescent="0.2">
      <c r="A7" s="62">
        <v>1</v>
      </c>
      <c r="B7" s="262" t="str">
        <f>Translations!$B$48</f>
        <v>Directive 2003/87/EC (the "ETS Directive") requires operators of installations which are included in the Union Emission Trading Scheme (the EU ETS) to hold a valid GHG emission permit issued by the relevant Competent Authority and to monitor and report their emissions, and have the reports verified in accordance with Article 15 of the EU ETS Directive and the Regulation pursuant to that Article.</v>
      </c>
      <c r="C7" s="262"/>
      <c r="D7" s="262"/>
      <c r="E7" s="262"/>
      <c r="F7" s="262"/>
      <c r="G7" s="262"/>
      <c r="H7" s="262"/>
      <c r="I7" s="262"/>
      <c r="J7" s="262"/>
      <c r="K7" s="262"/>
      <c r="L7" s="262"/>
      <c r="M7" s="151"/>
    </row>
    <row r="8" spans="1:13" ht="12.75" customHeight="1" x14ac:dyDescent="0.2">
      <c r="A8" s="62"/>
      <c r="B8" s="262" t="str">
        <f>Translations!$B$14</f>
        <v>The Directive can be downloaded from:</v>
      </c>
      <c r="C8" s="262"/>
      <c r="D8" s="262"/>
      <c r="E8" s="262"/>
      <c r="F8" s="262"/>
      <c r="G8" s="262"/>
      <c r="H8" s="262"/>
      <c r="I8" s="262"/>
      <c r="J8" s="262"/>
      <c r="K8" s="262"/>
      <c r="L8" s="262"/>
    </row>
    <row r="9" spans="1:13" ht="12.75" customHeight="1" x14ac:dyDescent="0.2">
      <c r="A9" s="63"/>
      <c r="B9" s="278" t="s">
        <v>264</v>
      </c>
      <c r="C9" s="278"/>
      <c r="D9" s="278"/>
      <c r="E9" s="278"/>
      <c r="F9" s="278"/>
      <c r="G9" s="278"/>
      <c r="H9" s="278"/>
      <c r="I9" s="278"/>
      <c r="J9" s="278"/>
      <c r="K9" s="278"/>
      <c r="L9" s="279"/>
    </row>
    <row r="10" spans="1:13" ht="5.0999999999999996" customHeight="1" x14ac:dyDescent="0.2">
      <c r="A10" s="63"/>
      <c r="B10" s="80"/>
      <c r="C10" s="80"/>
      <c r="D10" s="80"/>
      <c r="E10" s="80"/>
      <c r="F10" s="80"/>
      <c r="G10" s="80"/>
      <c r="H10" s="80"/>
      <c r="I10" s="80"/>
      <c r="J10" s="80"/>
      <c r="K10" s="80"/>
      <c r="L10" s="98"/>
    </row>
    <row r="11" spans="1:13" ht="26.25" customHeight="1" x14ac:dyDescent="0.2">
      <c r="A11" s="62">
        <v>2</v>
      </c>
      <c r="B11" s="262" t="str">
        <f>Translations!$B$98</f>
        <v>The Monitoring and Reporting Regulation (Commission Regulation (EU) No 2018/2066, as amended, hereinafter the "MRR"), defines further requirements for monitoring and reporting. The MRR can be downloaded from:</v>
      </c>
      <c r="C11" s="262"/>
      <c r="D11" s="262"/>
      <c r="E11" s="262"/>
      <c r="F11" s="262"/>
      <c r="G11" s="262"/>
      <c r="H11" s="262"/>
      <c r="I11" s="262"/>
      <c r="J11" s="262"/>
      <c r="K11" s="262"/>
      <c r="L11" s="262"/>
    </row>
    <row r="12" spans="1:13" ht="12.75" customHeight="1" x14ac:dyDescent="0.2">
      <c r="A12" s="62"/>
      <c r="B12" s="314" t="s">
        <v>271</v>
      </c>
      <c r="C12" s="314"/>
      <c r="D12" s="314"/>
      <c r="E12" s="314"/>
      <c r="F12" s="314"/>
      <c r="G12" s="314"/>
      <c r="H12" s="314"/>
      <c r="I12" s="314"/>
      <c r="J12" s="314"/>
      <c r="K12" s="314"/>
      <c r="L12" s="314"/>
    </row>
    <row r="13" spans="1:13" ht="5.0999999999999996" customHeight="1" x14ac:dyDescent="0.2">
      <c r="A13" s="62"/>
      <c r="B13" s="80"/>
      <c r="C13" s="80"/>
      <c r="D13" s="80"/>
      <c r="E13" s="80"/>
      <c r="F13" s="80"/>
      <c r="G13" s="80"/>
      <c r="H13" s="80"/>
      <c r="I13" s="80"/>
      <c r="J13" s="80"/>
      <c r="K13" s="80"/>
      <c r="L13" s="98"/>
    </row>
    <row r="14" spans="1:13" ht="25.5" customHeight="1" x14ac:dyDescent="0.2">
      <c r="A14" s="62">
        <v>3</v>
      </c>
      <c r="B14" s="303" t="str">
        <f>Translations!$B$49</f>
        <v>This file constitutes a tool developed by the Commission services for the purpose of harmonising the determination of Unreasonable Costs in accordance with Article 18 of the MRR.</v>
      </c>
      <c r="C14" s="303"/>
      <c r="D14" s="303"/>
      <c r="E14" s="303"/>
      <c r="F14" s="303"/>
      <c r="G14" s="303"/>
      <c r="H14" s="303"/>
      <c r="I14" s="303"/>
      <c r="J14" s="303"/>
      <c r="K14" s="303"/>
      <c r="L14" s="303"/>
    </row>
    <row r="15" spans="1:13" ht="12.75" customHeight="1" x14ac:dyDescent="0.2">
      <c r="A15" s="62"/>
      <c r="B15" s="152"/>
      <c r="C15" s="149"/>
      <c r="D15" s="149"/>
      <c r="E15" s="149"/>
      <c r="F15" s="149"/>
      <c r="G15" s="149"/>
      <c r="H15" s="149"/>
      <c r="I15" s="149"/>
      <c r="J15" s="149"/>
      <c r="K15" s="149"/>
      <c r="L15" s="149"/>
      <c r="M15" s="151"/>
    </row>
    <row r="16" spans="1:13" ht="38.25" customHeight="1" x14ac:dyDescent="0.2">
      <c r="A16" s="62"/>
      <c r="B16" s="280" t="str">
        <f>Translations!$B$99</f>
        <v>This is the final version of the tool for calculating Unreasonable Costs, updated for phase 4 of the EU ETS, dated 3 May 2024.</v>
      </c>
      <c r="C16" s="281"/>
      <c r="D16" s="281"/>
      <c r="E16" s="281"/>
      <c r="F16" s="281"/>
      <c r="G16" s="281"/>
      <c r="H16" s="281"/>
      <c r="I16" s="281"/>
      <c r="J16" s="281"/>
      <c r="K16" s="281"/>
      <c r="L16" s="282"/>
    </row>
    <row r="17" spans="1:12" ht="12.75" customHeight="1" x14ac:dyDescent="0.2">
      <c r="A17" s="62"/>
      <c r="B17" s="262"/>
      <c r="C17" s="262"/>
      <c r="D17" s="262"/>
      <c r="E17" s="262"/>
      <c r="F17" s="262"/>
      <c r="G17" s="262"/>
      <c r="H17" s="262"/>
      <c r="I17" s="262"/>
      <c r="J17" s="262"/>
      <c r="K17" s="262"/>
      <c r="L17" s="262"/>
    </row>
    <row r="18" spans="1:12" ht="12.75" customHeight="1" x14ac:dyDescent="0.2">
      <c r="A18" s="62">
        <v>4</v>
      </c>
      <c r="B18" s="262" t="str">
        <f>Translations!$B$18</f>
        <v>All Commission guidance documents on the Monitoring and Reporting Regulation can be found at:</v>
      </c>
      <c r="C18" s="262"/>
      <c r="D18" s="262"/>
      <c r="E18" s="262"/>
      <c r="F18" s="262"/>
      <c r="G18" s="262"/>
      <c r="H18" s="262"/>
      <c r="I18" s="262"/>
      <c r="J18" s="262"/>
      <c r="K18" s="262"/>
      <c r="L18" s="262"/>
    </row>
    <row r="19" spans="1:12" ht="12.75" customHeight="1" x14ac:dyDescent="0.2">
      <c r="A19" s="62"/>
      <c r="B19" s="278" t="s">
        <v>269</v>
      </c>
      <c r="C19" s="278"/>
      <c r="D19" s="278"/>
      <c r="E19" s="278"/>
      <c r="F19" s="278"/>
      <c r="G19" s="278"/>
      <c r="H19" s="278"/>
      <c r="I19" s="278"/>
      <c r="J19" s="278"/>
      <c r="K19" s="278"/>
      <c r="L19" s="279"/>
    </row>
    <row r="21" spans="1:12" ht="15" x14ac:dyDescent="0.2">
      <c r="A21" s="62">
        <v>5</v>
      </c>
      <c r="B21" s="283" t="str">
        <f>Translations!$B$20</f>
        <v>Information sources:</v>
      </c>
      <c r="C21" s="283"/>
      <c r="D21" s="283"/>
      <c r="E21" s="283"/>
      <c r="F21" s="283"/>
      <c r="G21" s="283"/>
      <c r="H21" s="283"/>
      <c r="I21" s="283"/>
      <c r="J21" s="283"/>
      <c r="K21" s="283"/>
      <c r="L21" s="283"/>
    </row>
    <row r="22" spans="1:12" x14ac:dyDescent="0.2">
      <c r="A22" s="62"/>
      <c r="B22" s="66" t="str">
        <f>Translations!$B$21</f>
        <v>EU Websites:</v>
      </c>
      <c r="C22" s="64"/>
      <c r="D22" s="64"/>
      <c r="E22" s="64"/>
      <c r="F22" s="64"/>
      <c r="G22" s="64"/>
      <c r="H22" s="64"/>
      <c r="I22" s="64"/>
      <c r="J22" s="64"/>
      <c r="K22" s="64"/>
      <c r="L22" s="65"/>
    </row>
    <row r="23" spans="1:12" x14ac:dyDescent="0.2">
      <c r="A23" s="62"/>
      <c r="B23" s="64" t="str">
        <f>Translations!$B$22</f>
        <v>EU-Legislation:</v>
      </c>
      <c r="C23" s="64"/>
      <c r="D23" s="284" t="s">
        <v>7</v>
      </c>
      <c r="E23" s="284"/>
      <c r="F23" s="284"/>
      <c r="G23" s="284"/>
      <c r="H23" s="284"/>
      <c r="I23" s="284"/>
      <c r="J23" s="64"/>
      <c r="K23" s="64"/>
      <c r="L23" s="65"/>
    </row>
    <row r="24" spans="1:12" x14ac:dyDescent="0.2">
      <c r="A24" s="62"/>
      <c r="B24" s="64" t="str">
        <f>Translations!$B$24</f>
        <v>EU ETS general:</v>
      </c>
      <c r="C24" s="64"/>
      <c r="D24" s="284" t="s">
        <v>266</v>
      </c>
      <c r="E24" s="284"/>
      <c r="F24" s="284"/>
      <c r="G24" s="284"/>
      <c r="H24" s="284"/>
      <c r="I24" s="284"/>
      <c r="J24" s="64"/>
      <c r="K24" s="64"/>
      <c r="L24" s="65"/>
    </row>
    <row r="25" spans="1:12" x14ac:dyDescent="0.2">
      <c r="A25" s="62"/>
      <c r="B25" s="64" t="str">
        <f>Translations!$B$26</f>
        <v xml:space="preserve">Monitoring and Reporting in the EU ETS: </v>
      </c>
      <c r="C25" s="64"/>
      <c r="D25" s="64"/>
      <c r="E25" s="64"/>
      <c r="F25" s="64"/>
      <c r="G25" s="64"/>
      <c r="H25" s="64"/>
      <c r="I25" s="64"/>
      <c r="J25" s="64"/>
      <c r="K25" s="64"/>
      <c r="L25" s="65"/>
    </row>
    <row r="26" spans="1:12" x14ac:dyDescent="0.2">
      <c r="A26" s="62"/>
      <c r="B26" s="64"/>
      <c r="C26" s="64"/>
      <c r="D26" s="279" t="s">
        <v>269</v>
      </c>
      <c r="E26" s="285"/>
      <c r="F26" s="285"/>
      <c r="G26" s="285"/>
      <c r="H26" s="285"/>
      <c r="I26" s="285"/>
      <c r="J26" s="285"/>
      <c r="K26" s="285"/>
      <c r="L26" s="285"/>
    </row>
    <row r="27" spans="1:12" x14ac:dyDescent="0.2">
      <c r="B27" s="66" t="str">
        <f>Translations!$B$27</f>
        <v>Other Websites:</v>
      </c>
    </row>
    <row r="28" spans="1:12" x14ac:dyDescent="0.2">
      <c r="B28" s="252" t="str">
        <f>Translations!$B$28</f>
        <v>&lt;to be provided by Member State&gt;</v>
      </c>
      <c r="C28" s="253"/>
      <c r="D28" s="253"/>
      <c r="E28" s="253"/>
      <c r="F28" s="253"/>
      <c r="G28" s="253"/>
      <c r="H28" s="253"/>
      <c r="I28" s="253"/>
      <c r="J28" s="253"/>
      <c r="K28" s="253"/>
      <c r="L28" s="253"/>
    </row>
    <row r="29" spans="1:12" x14ac:dyDescent="0.2">
      <c r="B29" s="252"/>
      <c r="C29" s="253"/>
      <c r="D29" s="253"/>
      <c r="E29" s="253"/>
      <c r="F29" s="253"/>
      <c r="G29" s="253"/>
      <c r="H29" s="253"/>
      <c r="I29" s="253"/>
      <c r="J29" s="253"/>
      <c r="K29" s="253"/>
      <c r="L29" s="253"/>
    </row>
    <row r="30" spans="1:12" x14ac:dyDescent="0.2">
      <c r="B30" s="66" t="str">
        <f>Translations!$B$29</f>
        <v>Helpdesk:</v>
      </c>
      <c r="C30" s="69"/>
      <c r="D30" s="69"/>
      <c r="E30" s="69"/>
      <c r="F30" s="69"/>
      <c r="G30" s="69"/>
      <c r="H30" s="69"/>
      <c r="I30" s="69"/>
      <c r="J30" s="69"/>
      <c r="K30" s="69"/>
      <c r="L30" s="70"/>
    </row>
    <row r="31" spans="1:12" x14ac:dyDescent="0.2">
      <c r="B31" s="252" t="str">
        <f>Translations!$B$30</f>
        <v>&lt;to be provided by Member State, if relevant&gt;</v>
      </c>
      <c r="C31" s="253"/>
      <c r="D31" s="253"/>
      <c r="E31" s="253"/>
      <c r="F31" s="253"/>
      <c r="G31" s="253"/>
      <c r="H31" s="253"/>
      <c r="I31" s="253"/>
      <c r="J31" s="253"/>
      <c r="K31" s="253"/>
      <c r="L31" s="253"/>
    </row>
    <row r="32" spans="1:12" x14ac:dyDescent="0.2">
      <c r="B32" s="252"/>
      <c r="C32" s="253"/>
      <c r="D32" s="253"/>
      <c r="E32" s="253"/>
      <c r="F32" s="253"/>
      <c r="G32" s="253"/>
      <c r="H32" s="253"/>
      <c r="I32" s="253"/>
      <c r="J32" s="253"/>
      <c r="K32" s="253"/>
      <c r="L32" s="253"/>
    </row>
    <row r="33" spans="1:12" ht="25.5" customHeight="1" x14ac:dyDescent="0.2"/>
    <row r="34" spans="1:12" ht="15.75" customHeight="1" x14ac:dyDescent="0.2">
      <c r="A34" s="200">
        <v>6</v>
      </c>
      <c r="B34" s="254" t="str">
        <f>Translations!$B$31</f>
        <v>How to use this file:</v>
      </c>
      <c r="C34" s="254"/>
      <c r="D34" s="254"/>
      <c r="E34" s="254"/>
      <c r="F34" s="254"/>
      <c r="G34" s="254"/>
      <c r="H34" s="254"/>
      <c r="I34" s="254"/>
      <c r="J34" s="254"/>
      <c r="K34" s="254"/>
      <c r="L34" s="254"/>
    </row>
    <row r="35" spans="1:12" ht="51" customHeight="1" x14ac:dyDescent="0.2">
      <c r="A35" s="62"/>
      <c r="B35" s="272" t="str">
        <f>Translations!$B$43</f>
        <v>In order to protect formulae against unintended modifications, which usually lead to wrong and misleading results, it is of utmost importance NOT TO USE the CUT &amp; PASTE function. If you want to move data, first COPY and PASTE them, and thereafter delete the unwanted data in the old (wrong) place.</v>
      </c>
      <c r="C35" s="273"/>
      <c r="D35" s="273"/>
      <c r="E35" s="273"/>
      <c r="F35" s="273"/>
      <c r="G35" s="273"/>
      <c r="H35" s="273"/>
      <c r="I35" s="273"/>
      <c r="J35" s="273"/>
      <c r="K35" s="273"/>
      <c r="L35" s="274"/>
    </row>
    <row r="36" spans="1:12" x14ac:dyDescent="0.2">
      <c r="A36" s="62"/>
      <c r="B36" s="275" t="str">
        <f>Translations!$B$32</f>
        <v>Colour codes and fonts:</v>
      </c>
      <c r="C36" s="275"/>
      <c r="D36" s="275"/>
      <c r="E36" s="275"/>
      <c r="F36" s="275"/>
      <c r="G36" s="275"/>
      <c r="H36" s="275"/>
      <c r="I36" s="275"/>
      <c r="J36" s="275"/>
      <c r="K36" s="275"/>
      <c r="L36" s="276"/>
    </row>
    <row r="37" spans="1:12" x14ac:dyDescent="0.2">
      <c r="C37" s="274" t="str">
        <f>Translations!$B$33</f>
        <v>Black bold text:</v>
      </c>
      <c r="D37" s="277"/>
      <c r="E37" s="262" t="str">
        <f>Translations!$B$34</f>
        <v>This is text provided by the Commission template. It should be kept as it is.</v>
      </c>
      <c r="F37" s="262"/>
      <c r="G37" s="262"/>
      <c r="H37" s="262"/>
      <c r="I37" s="262"/>
      <c r="J37" s="262"/>
      <c r="K37" s="262"/>
      <c r="L37" s="263"/>
    </row>
    <row r="38" spans="1:12" x14ac:dyDescent="0.2">
      <c r="C38" s="268" t="str">
        <f>Translations!$B$35</f>
        <v>Smaller italic text:</v>
      </c>
      <c r="D38" s="268"/>
      <c r="E38" s="262" t="str">
        <f>Translations!$B$36</f>
        <v>This text gives further explanations. Member States may add further explanations in MS specific versions of the template.</v>
      </c>
      <c r="F38" s="262"/>
      <c r="G38" s="262"/>
      <c r="H38" s="262"/>
      <c r="I38" s="262"/>
      <c r="J38" s="262"/>
      <c r="K38" s="262"/>
      <c r="L38" s="263"/>
    </row>
    <row r="39" spans="1:12" x14ac:dyDescent="0.2">
      <c r="C39" s="264"/>
      <c r="D39" s="265"/>
      <c r="E39" s="263" t="str">
        <f>Translations!$B$37</f>
        <v>Light yellow fields indicate that an input is optional.</v>
      </c>
      <c r="F39" s="259"/>
      <c r="G39" s="259"/>
      <c r="H39" s="259"/>
      <c r="I39" s="259"/>
      <c r="J39" s="259"/>
      <c r="K39" s="259"/>
      <c r="L39" s="259"/>
    </row>
    <row r="40" spans="1:12" x14ac:dyDescent="0.2">
      <c r="C40" s="266"/>
      <c r="D40" s="267"/>
      <c r="E40" s="263" t="str">
        <f>Translations!$B$38</f>
        <v>Green fields show automatically calculated results. Red text indicates error messages (missing data etc.).</v>
      </c>
      <c r="F40" s="259"/>
      <c r="G40" s="259"/>
      <c r="H40" s="259"/>
      <c r="I40" s="259"/>
      <c r="J40" s="259"/>
      <c r="K40" s="259"/>
      <c r="L40" s="259"/>
    </row>
    <row r="41" spans="1:12" x14ac:dyDescent="0.2">
      <c r="C41" s="271"/>
      <c r="D41" s="267"/>
      <c r="E41" s="263" t="str">
        <f>Translations!$B$39</f>
        <v>Shaded fields indicate that an input in another field makes the input here not relevant.</v>
      </c>
      <c r="F41" s="262"/>
      <c r="G41" s="262"/>
      <c r="H41" s="262"/>
      <c r="I41" s="262"/>
      <c r="J41" s="262"/>
      <c r="K41" s="262"/>
      <c r="L41" s="263"/>
    </row>
    <row r="42" spans="1:12" x14ac:dyDescent="0.2">
      <c r="C42" s="269"/>
      <c r="D42" s="269"/>
      <c r="E42" s="262" t="str">
        <f>Translations!$B$40</f>
        <v>Grey shaded areas should be filled by Member States before publishing a customised version of the template.</v>
      </c>
      <c r="F42" s="259"/>
      <c r="G42" s="259"/>
      <c r="H42" s="259"/>
      <c r="I42" s="259"/>
      <c r="J42" s="259"/>
      <c r="K42" s="259"/>
      <c r="L42" s="259"/>
    </row>
    <row r="43" spans="1:12" x14ac:dyDescent="0.2">
      <c r="C43" s="270"/>
      <c r="D43" s="270"/>
      <c r="E43" s="262" t="str">
        <f>Translations!$B$41</f>
        <v>Light grey areas are dedicated for navigation and hyperlinks.</v>
      </c>
      <c r="F43" s="259"/>
      <c r="G43" s="259"/>
      <c r="H43" s="259"/>
      <c r="I43" s="259"/>
      <c r="J43" s="259"/>
      <c r="K43" s="259"/>
      <c r="L43" s="259"/>
    </row>
    <row r="45" spans="1:12" ht="51" customHeight="1" x14ac:dyDescent="0.2">
      <c r="A45" s="62">
        <v>7</v>
      </c>
      <c r="B45" s="258" t="str">
        <f>Translations!$B$42</f>
        <v>This template has been locked against data entry except for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v>
      </c>
      <c r="C45" s="259"/>
      <c r="D45" s="259"/>
      <c r="E45" s="259"/>
      <c r="F45" s="259"/>
      <c r="G45" s="259"/>
      <c r="H45" s="259"/>
      <c r="I45" s="259"/>
      <c r="J45" s="259"/>
      <c r="K45" s="259"/>
      <c r="L45" s="259"/>
    </row>
    <row r="46" spans="1:12" ht="51" customHeight="1" x14ac:dyDescent="0.2">
      <c r="A46" s="62">
        <v>8</v>
      </c>
      <c r="B46" s="258" t="str">
        <f>Translations!$B$44</f>
        <v>Data fields have not been optimized for specific numerical and other formats. However, sheet protection has been limited so as to allow you to use your own formats. In particular, you may decide about the number of decimal places displayed. The number of places is in principle independent from the precision of the calculation. In principle the option "Precision as displayed" of MS Excel should be deactivated. For more details, consult MS Excel's "Help" function on this topic.</v>
      </c>
      <c r="C46" s="259"/>
      <c r="D46" s="259"/>
      <c r="E46" s="259"/>
      <c r="F46" s="259"/>
      <c r="G46" s="259"/>
      <c r="H46" s="259"/>
      <c r="I46" s="259"/>
      <c r="J46" s="259"/>
      <c r="K46" s="259"/>
      <c r="L46" s="259"/>
    </row>
    <row r="47" spans="1:12" ht="4.9000000000000004" customHeight="1" thickBot="1" x14ac:dyDescent="0.25">
      <c r="A47" s="8"/>
      <c r="B47" s="260"/>
      <c r="C47" s="261"/>
      <c r="D47" s="261"/>
      <c r="E47" s="261"/>
      <c r="F47" s="261"/>
      <c r="G47" s="261"/>
      <c r="H47" s="261"/>
      <c r="I47" s="261"/>
      <c r="J47" s="261"/>
      <c r="K47" s="261"/>
      <c r="L47" s="7"/>
    </row>
    <row r="48" spans="1:12" ht="89.25" customHeight="1" thickBot="1" x14ac:dyDescent="0.25">
      <c r="A48" s="62">
        <v>9</v>
      </c>
      <c r="B48" s="255" t="str">
        <f>Translations!$B$45</f>
        <v>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EU ETS installation) to ensure that correct data is reported to the competent authority.</v>
      </c>
      <c r="C48" s="256"/>
      <c r="D48" s="256"/>
      <c r="E48" s="256"/>
      <c r="F48" s="256"/>
      <c r="G48" s="256"/>
      <c r="H48" s="256"/>
      <c r="I48" s="256"/>
      <c r="J48" s="256"/>
      <c r="K48" s="256"/>
      <c r="L48" s="257"/>
    </row>
    <row r="50" spans="1:12" ht="15.75" x14ac:dyDescent="0.2">
      <c r="A50" s="62">
        <v>10</v>
      </c>
      <c r="B50" s="254" t="str">
        <f>Translations!$B$46</f>
        <v>Member State-specific guidance is listed here:</v>
      </c>
      <c r="C50" s="254"/>
      <c r="D50" s="254"/>
      <c r="E50" s="254"/>
      <c r="F50" s="254"/>
      <c r="G50" s="254"/>
      <c r="H50" s="254"/>
      <c r="I50" s="254"/>
      <c r="J50" s="254"/>
      <c r="K50" s="254"/>
      <c r="L50" s="254"/>
    </row>
    <row r="51" spans="1:12" x14ac:dyDescent="0.2">
      <c r="B51" s="252"/>
      <c r="C51" s="253"/>
      <c r="D51" s="253"/>
      <c r="E51" s="253"/>
      <c r="F51" s="253"/>
      <c r="G51" s="253"/>
      <c r="H51" s="253"/>
      <c r="I51" s="253"/>
      <c r="J51" s="253"/>
      <c r="K51" s="253"/>
      <c r="L51" s="253"/>
    </row>
    <row r="52" spans="1:12" x14ac:dyDescent="0.2">
      <c r="B52" s="252"/>
      <c r="C52" s="253"/>
      <c r="D52" s="253"/>
      <c r="E52" s="253"/>
      <c r="F52" s="253"/>
      <c r="G52" s="253"/>
      <c r="H52" s="253"/>
      <c r="I52" s="253"/>
      <c r="J52" s="253"/>
      <c r="K52" s="253"/>
      <c r="L52" s="253"/>
    </row>
    <row r="53" spans="1:12" x14ac:dyDescent="0.2">
      <c r="B53" s="252"/>
      <c r="C53" s="253"/>
      <c r="D53" s="253"/>
      <c r="E53" s="253"/>
      <c r="F53" s="253"/>
      <c r="G53" s="253"/>
      <c r="H53" s="253"/>
      <c r="I53" s="253"/>
      <c r="J53" s="253"/>
      <c r="K53" s="253"/>
      <c r="L53" s="253"/>
    </row>
    <row r="54" spans="1:12" x14ac:dyDescent="0.2">
      <c r="B54" s="252"/>
      <c r="C54" s="253"/>
      <c r="D54" s="253"/>
      <c r="E54" s="253"/>
      <c r="F54" s="253"/>
      <c r="G54" s="253"/>
      <c r="H54" s="253"/>
      <c r="I54" s="253"/>
      <c r="J54" s="253"/>
      <c r="K54" s="253"/>
      <c r="L54" s="253"/>
    </row>
    <row r="55" spans="1:12" x14ac:dyDescent="0.2">
      <c r="B55" s="252"/>
      <c r="C55" s="253"/>
      <c r="D55" s="253"/>
      <c r="E55" s="253"/>
      <c r="F55" s="253"/>
      <c r="G55" s="253"/>
      <c r="H55" s="253"/>
      <c r="I55" s="253"/>
      <c r="J55" s="253"/>
      <c r="K55" s="253"/>
      <c r="L55" s="253"/>
    </row>
    <row r="56" spans="1:12" x14ac:dyDescent="0.2">
      <c r="B56" s="252"/>
      <c r="C56" s="253"/>
      <c r="D56" s="253"/>
      <c r="E56" s="253"/>
      <c r="F56" s="253"/>
      <c r="G56" s="253"/>
      <c r="H56" s="253"/>
      <c r="I56" s="253"/>
      <c r="J56" s="253"/>
      <c r="K56" s="253"/>
      <c r="L56" s="253"/>
    </row>
    <row r="57" spans="1:12" x14ac:dyDescent="0.2">
      <c r="B57" s="252"/>
      <c r="C57" s="253"/>
      <c r="D57" s="253"/>
      <c r="E57" s="253"/>
      <c r="F57" s="253"/>
      <c r="G57" s="253"/>
      <c r="H57" s="253"/>
      <c r="I57" s="253"/>
      <c r="J57" s="253"/>
      <c r="K57" s="253"/>
      <c r="L57" s="253"/>
    </row>
    <row r="58" spans="1:12" x14ac:dyDescent="0.2">
      <c r="B58" s="252"/>
      <c r="C58" s="253"/>
      <c r="D58" s="253"/>
      <c r="E58" s="253"/>
      <c r="F58" s="253"/>
      <c r="G58" s="253"/>
      <c r="H58" s="253"/>
      <c r="I58" s="253"/>
      <c r="J58" s="253"/>
      <c r="K58" s="253"/>
      <c r="L58" s="253"/>
    </row>
    <row r="59" spans="1:12" x14ac:dyDescent="0.2">
      <c r="B59" s="252"/>
      <c r="C59" s="253"/>
      <c r="D59" s="253"/>
      <c r="E59" s="253"/>
      <c r="F59" s="253"/>
      <c r="G59" s="253"/>
      <c r="H59" s="253"/>
      <c r="I59" s="253"/>
      <c r="J59" s="253"/>
      <c r="K59" s="253"/>
      <c r="L59" s="253"/>
    </row>
    <row r="60" spans="1:12" x14ac:dyDescent="0.2">
      <c r="B60" s="252"/>
      <c r="C60" s="253"/>
      <c r="D60" s="253"/>
      <c r="E60" s="253"/>
      <c r="F60" s="253"/>
      <c r="G60" s="253"/>
      <c r="H60" s="253"/>
      <c r="I60" s="253"/>
      <c r="J60" s="253"/>
      <c r="K60" s="253"/>
      <c r="L60" s="253"/>
    </row>
    <row r="61" spans="1:12" x14ac:dyDescent="0.2">
      <c r="B61" s="252"/>
      <c r="C61" s="253"/>
      <c r="D61" s="253"/>
      <c r="E61" s="253"/>
      <c r="F61" s="253"/>
      <c r="G61" s="253"/>
      <c r="H61" s="253"/>
      <c r="I61" s="253"/>
      <c r="J61" s="253"/>
      <c r="K61" s="253"/>
      <c r="L61" s="253"/>
    </row>
    <row r="62" spans="1:12" x14ac:dyDescent="0.2">
      <c r="B62" s="252"/>
      <c r="C62" s="253"/>
      <c r="D62" s="253"/>
      <c r="E62" s="253"/>
      <c r="F62" s="253"/>
      <c r="G62" s="253"/>
      <c r="H62" s="253"/>
      <c r="I62" s="253"/>
      <c r="J62" s="253"/>
      <c r="K62" s="253"/>
      <c r="L62" s="253"/>
    </row>
    <row r="63" spans="1:12" x14ac:dyDescent="0.2">
      <c r="B63" s="252"/>
      <c r="C63" s="253"/>
      <c r="D63" s="253"/>
      <c r="E63" s="253"/>
      <c r="F63" s="253"/>
      <c r="G63" s="253"/>
      <c r="H63" s="253"/>
      <c r="I63" s="253"/>
      <c r="J63" s="253"/>
      <c r="K63" s="253"/>
      <c r="L63" s="253"/>
    </row>
    <row r="64" spans="1:12" x14ac:dyDescent="0.2">
      <c r="B64" s="252"/>
      <c r="C64" s="253"/>
      <c r="D64" s="253"/>
      <c r="E64" s="253"/>
      <c r="F64" s="253"/>
      <c r="G64" s="253"/>
      <c r="H64" s="253"/>
      <c r="I64" s="253"/>
      <c r="J64" s="253"/>
      <c r="K64" s="253"/>
      <c r="L64" s="253"/>
    </row>
    <row r="65" spans="1:12" x14ac:dyDescent="0.2">
      <c r="B65" s="252"/>
      <c r="C65" s="253"/>
      <c r="D65" s="253"/>
      <c r="E65" s="253"/>
      <c r="F65" s="253"/>
      <c r="G65" s="253"/>
      <c r="H65" s="253"/>
      <c r="I65" s="253"/>
      <c r="J65" s="253"/>
      <c r="K65" s="253"/>
      <c r="L65" s="253"/>
    </row>
    <row r="66" spans="1:12" x14ac:dyDescent="0.2">
      <c r="B66" s="252"/>
      <c r="C66" s="253"/>
      <c r="D66" s="253"/>
      <c r="E66" s="253"/>
      <c r="F66" s="253"/>
      <c r="G66" s="253"/>
      <c r="H66" s="253"/>
      <c r="I66" s="253"/>
      <c r="J66" s="253"/>
      <c r="K66" s="253"/>
      <c r="L66" s="253"/>
    </row>
    <row r="67" spans="1:12" x14ac:dyDescent="0.2">
      <c r="B67" s="252"/>
      <c r="C67" s="253"/>
      <c r="D67" s="253"/>
      <c r="E67" s="253"/>
      <c r="F67" s="253"/>
      <c r="G67" s="253"/>
      <c r="H67" s="253"/>
      <c r="I67" s="253"/>
      <c r="J67" s="253"/>
      <c r="K67" s="253"/>
      <c r="L67" s="253"/>
    </row>
    <row r="68" spans="1:12" x14ac:dyDescent="0.2">
      <c r="B68" s="252"/>
      <c r="C68" s="253"/>
      <c r="D68" s="253"/>
      <c r="E68" s="253"/>
      <c r="F68" s="253"/>
      <c r="G68" s="253"/>
      <c r="H68" s="253"/>
      <c r="I68" s="253"/>
      <c r="J68" s="253"/>
      <c r="K68" s="253"/>
      <c r="L68" s="253"/>
    </row>
    <row r="69" spans="1:12" x14ac:dyDescent="0.2">
      <c r="B69" s="252"/>
      <c r="C69" s="253"/>
      <c r="D69" s="253"/>
      <c r="E69" s="253"/>
      <c r="F69" s="253"/>
      <c r="G69" s="253"/>
      <c r="H69" s="253"/>
      <c r="I69" s="253"/>
      <c r="J69" s="253"/>
      <c r="K69" s="253"/>
      <c r="L69" s="253"/>
    </row>
    <row r="70" spans="1:12" x14ac:dyDescent="0.2">
      <c r="B70" s="252"/>
      <c r="C70" s="253"/>
      <c r="D70" s="253"/>
      <c r="E70" s="253"/>
      <c r="F70" s="253"/>
      <c r="G70" s="253"/>
      <c r="H70" s="253"/>
      <c r="I70" s="253"/>
      <c r="J70" s="253"/>
      <c r="K70" s="253"/>
      <c r="L70" s="253"/>
    </row>
    <row r="71" spans="1:12" x14ac:dyDescent="0.2">
      <c r="B71" s="252"/>
      <c r="C71" s="253"/>
      <c r="D71" s="253"/>
      <c r="E71" s="253"/>
      <c r="F71" s="253"/>
      <c r="G71" s="253"/>
      <c r="H71" s="253"/>
      <c r="I71" s="253"/>
      <c r="J71" s="253"/>
      <c r="K71" s="253"/>
      <c r="L71" s="253"/>
    </row>
    <row r="72" spans="1:12" x14ac:dyDescent="0.2">
      <c r="B72" s="252"/>
      <c r="C72" s="253"/>
      <c r="D72" s="253"/>
      <c r="E72" s="253"/>
      <c r="F72" s="253"/>
      <c r="G72" s="253"/>
      <c r="H72" s="253"/>
      <c r="I72" s="253"/>
      <c r="J72" s="253"/>
      <c r="K72" s="253"/>
      <c r="L72" s="253"/>
    </row>
    <row r="75" spans="1:12" s="6" customFormat="1" ht="13.5" thickBot="1" x14ac:dyDescent="0.25">
      <c r="A75" s="62">
        <v>11</v>
      </c>
      <c r="B75" s="22" t="str">
        <f>Translations!$B$4</f>
        <v>Template version information:</v>
      </c>
    </row>
    <row r="76" spans="1:12" s="6" customFormat="1" x14ac:dyDescent="0.2">
      <c r="B76" s="307" t="str">
        <f>Translations!$B$5</f>
        <v>Template provided by:</v>
      </c>
      <c r="C76" s="308"/>
      <c r="D76" s="308"/>
      <c r="E76" s="309"/>
      <c r="F76" s="57" t="str">
        <f>VersionDocumentation!B4</f>
        <v>European Commission</v>
      </c>
      <c r="G76" s="50"/>
      <c r="H76" s="50"/>
      <c r="I76" s="51"/>
    </row>
    <row r="77" spans="1:12" s="6" customFormat="1" x14ac:dyDescent="0.2">
      <c r="B77" s="310" t="str">
        <f>Translations!$B$6</f>
        <v>Publication date:</v>
      </c>
      <c r="C77" s="311"/>
      <c r="D77" s="311"/>
      <c r="E77" s="312"/>
      <c r="F77" s="141">
        <f>VersionDocumentation!B3</f>
        <v>45415</v>
      </c>
      <c r="G77" s="52"/>
      <c r="H77" s="52"/>
      <c r="I77" s="53"/>
    </row>
    <row r="78" spans="1:12" s="6" customFormat="1" x14ac:dyDescent="0.2">
      <c r="B78" s="310" t="str">
        <f>Translations!$B$7</f>
        <v>Language version:</v>
      </c>
      <c r="C78" s="311"/>
      <c r="D78" s="311"/>
      <c r="E78" s="312"/>
      <c r="F78" s="58" t="str">
        <f>VersionDocumentation!B5</f>
        <v>English</v>
      </c>
      <c r="G78" s="52"/>
      <c r="H78" s="52"/>
      <c r="I78" s="53"/>
    </row>
    <row r="79" spans="1:12" s="6" customFormat="1" ht="13.5" thickBot="1" x14ac:dyDescent="0.25">
      <c r="B79" s="304" t="str">
        <f>Translations!$B$8</f>
        <v>Reference filename:</v>
      </c>
      <c r="C79" s="305"/>
      <c r="D79" s="305"/>
      <c r="E79" s="306"/>
      <c r="F79" s="59" t="str">
        <f>VersionDocumentation!C3</f>
        <v>unreasonable_costs_tool_COM_en_030524.xls</v>
      </c>
      <c r="G79" s="54"/>
      <c r="H79" s="54"/>
      <c r="I79" s="55"/>
    </row>
    <row r="80" spans="1:12" s="6" customFormat="1" x14ac:dyDescent="0.2"/>
  </sheetData>
  <sheetProtection sheet="1" objects="1" scenarios="1" formatCells="0" formatColumns="0" formatRows="0"/>
  <mergeCells count="84">
    <mergeCell ref="K1:L1"/>
    <mergeCell ref="B6:L6"/>
    <mergeCell ref="B8:L8"/>
    <mergeCell ref="B7:L7"/>
    <mergeCell ref="B12:L12"/>
    <mergeCell ref="B9:L9"/>
    <mergeCell ref="B11:L11"/>
    <mergeCell ref="B14:L14"/>
    <mergeCell ref="B79:E79"/>
    <mergeCell ref="B76:E76"/>
    <mergeCell ref="B77:E77"/>
    <mergeCell ref="B78:E78"/>
    <mergeCell ref="C1:D1"/>
    <mergeCell ref="E1:F1"/>
    <mergeCell ref="G1:H1"/>
    <mergeCell ref="B5:J5"/>
    <mergeCell ref="A1:B3"/>
    <mergeCell ref="I3:J3"/>
    <mergeCell ref="I1:J1"/>
    <mergeCell ref="K3:L3"/>
    <mergeCell ref="E3:F3"/>
    <mergeCell ref="G3:H3"/>
    <mergeCell ref="C3:D3"/>
    <mergeCell ref="K2:L2"/>
    <mergeCell ref="I2:J2"/>
    <mergeCell ref="C2:D2"/>
    <mergeCell ref="E2:F2"/>
    <mergeCell ref="G2:H2"/>
    <mergeCell ref="B19:L19"/>
    <mergeCell ref="B18:L18"/>
    <mergeCell ref="B16:L16"/>
    <mergeCell ref="B17:L17"/>
    <mergeCell ref="B28:L28"/>
    <mergeCell ref="B21:L21"/>
    <mergeCell ref="D23:I23"/>
    <mergeCell ref="D24:I24"/>
    <mergeCell ref="D26:L26"/>
    <mergeCell ref="B29:L29"/>
    <mergeCell ref="B31:L31"/>
    <mergeCell ref="B32:L32"/>
    <mergeCell ref="B34:L34"/>
    <mergeCell ref="E37:L37"/>
    <mergeCell ref="B35:L35"/>
    <mergeCell ref="B36:L36"/>
    <mergeCell ref="C37:D37"/>
    <mergeCell ref="B45:L45"/>
    <mergeCell ref="C42:D42"/>
    <mergeCell ref="C43:D43"/>
    <mergeCell ref="E43:L43"/>
    <mergeCell ref="C41:D41"/>
    <mergeCell ref="E41:L41"/>
    <mergeCell ref="E42:L42"/>
    <mergeCell ref="E38:L38"/>
    <mergeCell ref="C39:D39"/>
    <mergeCell ref="E39:L39"/>
    <mergeCell ref="C40:D40"/>
    <mergeCell ref="E40:L40"/>
    <mergeCell ref="C38:D38"/>
    <mergeCell ref="B48:L48"/>
    <mergeCell ref="B46:L46"/>
    <mergeCell ref="B47:K47"/>
    <mergeCell ref="B55:L55"/>
    <mergeCell ref="B52:L52"/>
    <mergeCell ref="B51:L51"/>
    <mergeCell ref="B54:L54"/>
    <mergeCell ref="B53:L53"/>
    <mergeCell ref="B72:L72"/>
    <mergeCell ref="B64:L64"/>
    <mergeCell ref="B65:L65"/>
    <mergeCell ref="B66:L66"/>
    <mergeCell ref="B67:L67"/>
    <mergeCell ref="B70:L70"/>
    <mergeCell ref="B71:L71"/>
    <mergeCell ref="B68:L68"/>
    <mergeCell ref="B69:L69"/>
    <mergeCell ref="B61:L61"/>
    <mergeCell ref="B62:L62"/>
    <mergeCell ref="B63:L63"/>
    <mergeCell ref="B50:L50"/>
    <mergeCell ref="B58:L58"/>
    <mergeCell ref="B59:L59"/>
    <mergeCell ref="B60:L60"/>
    <mergeCell ref="B56:L56"/>
    <mergeCell ref="B57:L57"/>
  </mergeCells>
  <phoneticPr fontId="8" type="noConversion"/>
  <hyperlinks>
    <hyperlink ref="C2:D2" location="JUMP_b_Guidelines_Top" display="Top of sheet"/>
    <hyperlink ref="I1:J1" location="JUMP_I_Top" display="JUMP_I_Top"/>
    <hyperlink ref="B19" r:id="rId1"/>
    <hyperlink ref="B9:K9" r:id="rId2" display="http://ec.europa.eu/clima/documentation/ets/docs/decision_benchmarking_15_dec_en.pdf. "/>
    <hyperlink ref="B9" r:id="rId3" display="https://eur-lex.europa.eu/eli/dir/2003/87/2018-04-08"/>
    <hyperlink ref="B9:L9" r:id="rId4" display="https://eur-lex.europa.eu/eli/dir/2003/87/2021-01-01"/>
    <hyperlink ref="B12:L12" r:id="rId5" display="https://eur-lex.europa.eu/eli/reg_impl/2018/2066/2021-01-01"/>
    <hyperlink ref="D23" r:id="rId6"/>
    <hyperlink ref="D26" r:id="rId7"/>
    <hyperlink ref="D24:I24" r:id="rId8" display="http://ec.europa.eu/clima/policies/ets/index_en.htm"/>
    <hyperlink ref="D24" r:id="rId9"/>
    <hyperlink ref="B19:L19" r:id="rId10" location="tab-0-1" display="https://ec.europa.eu/clima/eu-action/eu-emissions-trading-system-eu-ets/monitoring-reporting-and-verification-eu-ets-emissions_en#tab-0-1"/>
    <hyperlink ref="B12" r:id="rId11"/>
  </hyperlinks>
  <pageMargins left="0.78740157480314965" right="0.78740157480314965" top="0.78740157480314965" bottom="0.78740157480314965" header="0.39370078740157483" footer="0.39370078740157483"/>
  <pageSetup paperSize="9" scale="63" fitToHeight="0" orientation="portrait" r:id="rId12"/>
  <headerFooter alignWithMargins="0">
    <oddHeader>&amp;L&amp;F, &amp;A&amp;R&amp;D, &amp;T</oddHeader>
    <oddFooter>&amp;C&amp;P / &amp;N</oddFooter>
  </headerFooter>
  <rowBreaks count="1" manualBreakCount="1">
    <brk id="33"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rgb="FFFFC000"/>
    <pageSetUpPr fitToPage="1"/>
  </sheetPr>
  <dimension ref="A1:W224"/>
  <sheetViews>
    <sheetView zoomScaleNormal="100" workbookViewId="0">
      <pane ySplit="4" topLeftCell="A5" activePane="bottomLeft" state="frozen"/>
      <selection pane="bottomLeft" activeCell="B2" sqref="B2:D4"/>
    </sheetView>
  </sheetViews>
  <sheetFormatPr baseColWidth="10" defaultColWidth="11.42578125" defaultRowHeight="12.75" x14ac:dyDescent="0.2"/>
  <cols>
    <col min="1" max="1" width="2.7109375" style="195" hidden="1" customWidth="1"/>
    <col min="2" max="2" width="2.7109375" style="195" customWidth="1"/>
    <col min="3" max="3" width="4.7109375" style="196" customWidth="1"/>
    <col min="4" max="4" width="4.7109375" style="197" customWidth="1"/>
    <col min="5" max="14" width="12.7109375" style="195" customWidth="1"/>
    <col min="15" max="15" width="7.7109375" style="195" customWidth="1"/>
    <col min="16" max="16" width="39" style="195" hidden="1" customWidth="1"/>
    <col min="17" max="17" width="12.7109375" style="195" hidden="1" customWidth="1"/>
    <col min="18" max="16384" width="11.42578125" style="219"/>
  </cols>
  <sheetData>
    <row r="1" spans="1:23" ht="13.5" hidden="1" thickBot="1" x14ac:dyDescent="0.25">
      <c r="A1" s="15" t="s">
        <v>40</v>
      </c>
      <c r="B1" s="135"/>
      <c r="C1" s="124"/>
      <c r="D1" s="136"/>
      <c r="E1" s="123"/>
      <c r="F1" s="123"/>
      <c r="G1" s="125"/>
      <c r="H1" s="125"/>
      <c r="I1" s="123"/>
      <c r="J1" s="123"/>
      <c r="K1" s="123"/>
      <c r="L1" s="123"/>
      <c r="M1" s="123"/>
      <c r="N1" s="123"/>
      <c r="O1" s="126"/>
      <c r="P1" s="15" t="s">
        <v>40</v>
      </c>
      <c r="Q1" s="15" t="s">
        <v>40</v>
      </c>
    </row>
    <row r="2" spans="1:23" ht="13.5" thickBot="1" x14ac:dyDescent="0.25">
      <c r="A2" s="15"/>
      <c r="B2" s="353"/>
      <c r="C2" s="354"/>
      <c r="D2" s="355"/>
      <c r="E2" s="315" t="str">
        <f>Translations!$B$9</f>
        <v>Navigation area:</v>
      </c>
      <c r="F2" s="293"/>
      <c r="G2" s="294"/>
      <c r="H2" s="295"/>
      <c r="I2" s="294" t="str">
        <f>Translations!$B$10</f>
        <v>Previous sheet</v>
      </c>
      <c r="J2" s="295"/>
      <c r="K2" s="294"/>
      <c r="L2" s="295"/>
      <c r="M2" s="315"/>
      <c r="N2" s="293"/>
      <c r="O2" s="143"/>
      <c r="P2" s="13"/>
      <c r="Q2" s="13"/>
    </row>
    <row r="3" spans="1:23" x14ac:dyDescent="0.2">
      <c r="A3" s="15"/>
      <c r="B3" s="356"/>
      <c r="C3" s="357"/>
      <c r="D3" s="358"/>
      <c r="E3" s="288" t="str">
        <f>Translations!$B$12</f>
        <v>Top of sheet</v>
      </c>
      <c r="F3" s="288"/>
      <c r="G3" s="288"/>
      <c r="H3" s="288"/>
      <c r="I3" s="288"/>
      <c r="J3" s="288"/>
      <c r="K3" s="288"/>
      <c r="L3" s="288"/>
      <c r="M3" s="290"/>
      <c r="N3" s="291"/>
      <c r="O3" s="118"/>
      <c r="P3" s="13"/>
      <c r="Q3" s="13"/>
    </row>
    <row r="4" spans="1:23" ht="13.5" customHeight="1" thickBot="1" x14ac:dyDescent="0.25">
      <c r="A4" s="15"/>
      <c r="B4" s="359"/>
      <c r="C4" s="360"/>
      <c r="D4" s="361"/>
      <c r="E4" s="288"/>
      <c r="F4" s="288"/>
      <c r="G4" s="365"/>
      <c r="H4" s="288"/>
      <c r="I4" s="288"/>
      <c r="J4" s="288"/>
      <c r="K4" s="288"/>
      <c r="L4" s="288"/>
      <c r="M4" s="286"/>
      <c r="N4" s="287"/>
      <c r="O4" s="118"/>
      <c r="P4" s="13"/>
      <c r="Q4" s="13"/>
    </row>
    <row r="5" spans="1:23" ht="15" customHeight="1" x14ac:dyDescent="0.2">
      <c r="A5" s="13"/>
      <c r="B5" s="137"/>
      <c r="C5" s="113"/>
      <c r="D5" s="116"/>
      <c r="E5" s="2"/>
      <c r="F5" s="3"/>
      <c r="G5" s="3"/>
      <c r="H5" s="3"/>
      <c r="I5" s="2"/>
      <c r="J5" s="2"/>
      <c r="K5" s="2"/>
      <c r="L5" s="2"/>
      <c r="M5" s="100"/>
      <c r="N5" s="100"/>
      <c r="O5" s="118"/>
      <c r="P5" s="13"/>
      <c r="Q5" s="13"/>
    </row>
    <row r="6" spans="1:23" ht="25.5" customHeight="1" x14ac:dyDescent="0.2">
      <c r="A6" s="60"/>
      <c r="B6" s="138"/>
      <c r="C6" s="351" t="str">
        <f>Translations!$B$53</f>
        <v>Tool - Unreasonable costs</v>
      </c>
      <c r="D6" s="351"/>
      <c r="E6" s="351"/>
      <c r="F6" s="351"/>
      <c r="G6" s="351"/>
      <c r="H6" s="351"/>
      <c r="I6" s="351"/>
      <c r="J6" s="351"/>
      <c r="K6" s="351"/>
      <c r="L6" s="351"/>
      <c r="M6" s="351"/>
      <c r="N6" s="351"/>
      <c r="O6" s="121"/>
      <c r="P6" s="13"/>
      <c r="Q6" s="13"/>
    </row>
    <row r="7" spans="1:23" ht="18" customHeight="1" x14ac:dyDescent="0.2">
      <c r="A7" s="60"/>
      <c r="B7" s="138"/>
      <c r="C7" s="128"/>
      <c r="D7" s="128"/>
      <c r="E7" s="128"/>
      <c r="F7" s="128"/>
      <c r="G7" s="128"/>
      <c r="H7" s="128"/>
      <c r="I7" s="128"/>
      <c r="J7" s="128"/>
      <c r="K7" s="128"/>
      <c r="L7" s="128"/>
      <c r="M7" s="128"/>
      <c r="N7" s="128"/>
      <c r="O7" s="121"/>
      <c r="P7" s="13"/>
      <c r="Q7" s="154"/>
    </row>
    <row r="8" spans="1:23" s="115" customFormat="1" ht="18" customHeight="1" x14ac:dyDescent="0.2">
      <c r="A8" s="127"/>
      <c r="B8" s="198"/>
      <c r="C8" s="112">
        <v>1</v>
      </c>
      <c r="D8" s="352" t="str">
        <f>Translations!$B$2</f>
        <v>Information about the installation</v>
      </c>
      <c r="E8" s="352"/>
      <c r="F8" s="352"/>
      <c r="G8" s="352"/>
      <c r="H8" s="352"/>
      <c r="I8" s="352"/>
      <c r="J8" s="352"/>
      <c r="K8" s="352"/>
      <c r="L8" s="352"/>
      <c r="M8" s="352"/>
      <c r="N8" s="352"/>
      <c r="O8" s="203"/>
      <c r="P8" s="199"/>
      <c r="Q8" s="154"/>
      <c r="R8" s="219"/>
      <c r="S8" s="219"/>
    </row>
    <row r="9" spans="1:23" ht="15" customHeight="1" x14ac:dyDescent="0.2">
      <c r="A9" s="60"/>
      <c r="B9" s="138"/>
      <c r="C9" s="128"/>
      <c r="D9" s="128"/>
      <c r="E9" s="128"/>
      <c r="F9" s="128"/>
      <c r="G9" s="128"/>
      <c r="H9" s="128"/>
      <c r="I9" s="128"/>
      <c r="J9" s="128"/>
      <c r="K9" s="128"/>
      <c r="L9" s="128"/>
      <c r="M9" s="128"/>
      <c r="N9" s="128"/>
      <c r="O9" s="121"/>
      <c r="P9" s="13"/>
      <c r="Q9" s="154"/>
    </row>
    <row r="10" spans="1:23" ht="25.5" customHeight="1" x14ac:dyDescent="0.2">
      <c r="A10" s="13"/>
      <c r="B10" s="139"/>
      <c r="C10" s="116"/>
      <c r="D10" s="166"/>
      <c r="E10" s="346" t="str">
        <f>Translations!$B$100</f>
        <v>In accordance with Article 18(4) of Regulation (EU) 2018/2066 improvements shall not be deemed to incur unreasonable costs up to an accumulated amount of 4,000 € per reporting period. For installations with low emissions (i.e. installations with &lt; 25,000 t CO2e per year) this threshold is 1,000 € per reporting period.</v>
      </c>
      <c r="F10" s="346"/>
      <c r="G10" s="346"/>
      <c r="H10" s="346"/>
      <c r="I10" s="346"/>
      <c r="J10" s="346"/>
      <c r="K10" s="346"/>
      <c r="L10" s="346"/>
      <c r="M10" s="346"/>
      <c r="N10" s="346"/>
      <c r="O10" s="203"/>
      <c r="P10" s="154"/>
      <c r="Q10" s="154"/>
    </row>
    <row r="11" spans="1:23" ht="5.0999999999999996" customHeight="1" thickBot="1" x14ac:dyDescent="0.25">
      <c r="A11" s="13"/>
      <c r="B11" s="139"/>
      <c r="C11" s="116"/>
      <c r="D11" s="166"/>
      <c r="E11" s="82"/>
      <c r="F11" s="82"/>
      <c r="G11" s="82"/>
      <c r="H11" s="82"/>
      <c r="I11" s="82"/>
      <c r="J11" s="82"/>
      <c r="K11" s="82"/>
      <c r="L11" s="82"/>
      <c r="M11" s="82"/>
      <c r="N11" s="82"/>
      <c r="O11" s="203"/>
      <c r="P11" s="154"/>
      <c r="Q11" s="154"/>
    </row>
    <row r="12" spans="1:23" ht="12.75" customHeight="1" x14ac:dyDescent="0.2">
      <c r="A12" s="13"/>
      <c r="B12" s="139"/>
      <c r="C12" s="116"/>
      <c r="D12" s="129"/>
      <c r="E12" s="348" t="str">
        <f>Translations!$B$47</f>
        <v>Installation with low emissions?</v>
      </c>
      <c r="F12" s="348"/>
      <c r="G12" s="348"/>
      <c r="H12" s="348"/>
      <c r="I12" s="349"/>
      <c r="J12" s="220"/>
      <c r="K12" s="166"/>
      <c r="L12" s="166"/>
      <c r="M12" s="166"/>
      <c r="N12" s="166"/>
      <c r="O12" s="119"/>
      <c r="P12" s="154"/>
      <c r="Q12" s="236" t="b">
        <v>1</v>
      </c>
    </row>
    <row r="13" spans="1:23" ht="15" customHeight="1" thickBot="1" x14ac:dyDescent="0.25">
      <c r="A13" s="60"/>
      <c r="B13" s="138"/>
      <c r="C13" s="128"/>
      <c r="D13" s="128"/>
      <c r="E13" s="128"/>
      <c r="F13" s="128"/>
      <c r="G13" s="128"/>
      <c r="H13" s="128"/>
      <c r="I13" s="128"/>
      <c r="J13" s="128"/>
      <c r="K13" s="128"/>
      <c r="L13" s="128"/>
      <c r="M13" s="128"/>
      <c r="N13" s="128"/>
      <c r="O13" s="121"/>
      <c r="P13" s="13"/>
      <c r="Q13" s="237" t="b">
        <v>0</v>
      </c>
    </row>
    <row r="14" spans="1:23" s="115" customFormat="1" ht="18" customHeight="1" x14ac:dyDescent="0.2">
      <c r="A14" s="127"/>
      <c r="B14" s="198"/>
      <c r="C14" s="112">
        <v>2</v>
      </c>
      <c r="D14" s="352" t="str">
        <f>Translations!$B$3</f>
        <v>Tools - Unreasonable costs</v>
      </c>
      <c r="E14" s="352"/>
      <c r="F14" s="352"/>
      <c r="G14" s="352"/>
      <c r="H14" s="352"/>
      <c r="I14" s="352"/>
      <c r="J14" s="352"/>
      <c r="K14" s="352"/>
      <c r="L14" s="352"/>
      <c r="M14" s="352"/>
      <c r="N14" s="352"/>
      <c r="O14" s="203"/>
      <c r="P14" s="199"/>
      <c r="Q14" s="199"/>
      <c r="R14" s="219"/>
      <c r="S14" s="219"/>
    </row>
    <row r="15" spans="1:23" ht="12.75" customHeight="1" thickBot="1" x14ac:dyDescent="0.25">
      <c r="A15" s="130"/>
      <c r="B15" s="138"/>
      <c r="C15" s="107"/>
      <c r="D15" s="10"/>
      <c r="E15" s="108"/>
      <c r="F15" s="9"/>
      <c r="G15" s="11"/>
      <c r="H15" s="11"/>
      <c r="I15" s="11"/>
      <c r="J15" s="11"/>
      <c r="K15" s="11"/>
      <c r="L15" s="11"/>
      <c r="M15" s="11"/>
      <c r="N15" s="11"/>
      <c r="O15" s="120"/>
      <c r="P15" s="101"/>
      <c r="Q15" s="5"/>
      <c r="R15" s="156"/>
      <c r="S15" s="156"/>
      <c r="T15" s="156"/>
      <c r="U15" s="156"/>
      <c r="V15" s="156"/>
      <c r="W15" s="156"/>
    </row>
    <row r="16" spans="1:23" s="155" customFormat="1" ht="12.75" customHeight="1" thickBot="1" x14ac:dyDescent="0.25">
      <c r="A16" s="60"/>
      <c r="B16" s="138"/>
      <c r="C16" s="56"/>
      <c r="D16" s="56"/>
      <c r="E16" s="56"/>
      <c r="F16" s="56"/>
      <c r="G16" s="56"/>
      <c r="H16" s="56"/>
      <c r="I16" s="56"/>
      <c r="J16" s="56"/>
      <c r="K16" s="56"/>
      <c r="L16" s="56"/>
      <c r="M16" s="56"/>
      <c r="N16" s="56"/>
      <c r="O16" s="121"/>
      <c r="P16" s="60"/>
      <c r="Q16" s="60"/>
    </row>
    <row r="17" spans="1:17" s="155" customFormat="1" ht="15.75" customHeight="1" thickBot="1" x14ac:dyDescent="0.25">
      <c r="A17" s="60"/>
      <c r="B17" s="138"/>
      <c r="C17" s="109">
        <v>1</v>
      </c>
      <c r="D17" s="56"/>
      <c r="E17" s="324" t="str">
        <f>Translations!$B$54</f>
        <v>This is an optional tool for calculating whether costs can be considered as unreasonable.</v>
      </c>
      <c r="F17" s="324"/>
      <c r="G17" s="324"/>
      <c r="H17" s="324"/>
      <c r="I17" s="324"/>
      <c r="J17" s="324"/>
      <c r="K17" s="324"/>
      <c r="L17" s="324"/>
      <c r="M17" s="324"/>
      <c r="N17" s="324"/>
      <c r="O17" s="121"/>
      <c r="P17" s="60"/>
      <c r="Q17" s="60"/>
    </row>
    <row r="18" spans="1:17" s="155" customFormat="1" ht="5.0999999999999996" customHeight="1" x14ac:dyDescent="0.2">
      <c r="A18" s="60"/>
      <c r="B18" s="138"/>
      <c r="C18" s="194"/>
      <c r="D18" s="56"/>
      <c r="E18" s="173"/>
      <c r="F18" s="173"/>
      <c r="G18" s="173"/>
      <c r="H18" s="173"/>
      <c r="I18" s="173"/>
      <c r="J18" s="173"/>
      <c r="K18" s="173"/>
      <c r="L18" s="173"/>
      <c r="M18" s="173"/>
      <c r="N18" s="173"/>
      <c r="O18" s="121"/>
      <c r="P18" s="60"/>
      <c r="Q18" s="60"/>
    </row>
    <row r="19" spans="1:17" s="155" customFormat="1" ht="12.75" customHeight="1" x14ac:dyDescent="0.2">
      <c r="A19" s="60"/>
      <c r="B19" s="138"/>
      <c r="C19" s="116"/>
      <c r="D19" s="61" t="s">
        <v>1</v>
      </c>
      <c r="E19" s="337" t="str">
        <f>Translations!$B$55</f>
        <v>Direct impact on accuracy?</v>
      </c>
      <c r="F19" s="337"/>
      <c r="G19" s="337"/>
      <c r="H19" s="337"/>
      <c r="I19" s="338"/>
      <c r="J19" s="220"/>
      <c r="K19" s="174"/>
      <c r="L19" s="174"/>
      <c r="M19" s="174"/>
      <c r="N19" s="174"/>
      <c r="O19" s="121"/>
      <c r="P19" s="60"/>
      <c r="Q19" s="60"/>
    </row>
    <row r="20" spans="1:17" s="155" customFormat="1" ht="25.5" customHeight="1" x14ac:dyDescent="0.2">
      <c r="A20" s="60"/>
      <c r="B20" s="138"/>
      <c r="C20" s="116"/>
      <c r="D20" s="56"/>
      <c r="E20" s="346" t="str">
        <f>Translations!$B$56</f>
        <v>If the improvements have a direct impact on the accuracy, the improvement factor will be determined as the difference between the uncertainty currently achieved and the uncertainty related to the required tier. For all other cases without such direct impact, e.g. switch from default values to analyses, the improvement factor is 1%.</v>
      </c>
      <c r="F20" s="346"/>
      <c r="G20" s="346"/>
      <c r="H20" s="346"/>
      <c r="I20" s="346"/>
      <c r="J20" s="346"/>
      <c r="K20" s="346"/>
      <c r="L20" s="346"/>
      <c r="M20" s="346"/>
      <c r="N20" s="346"/>
      <c r="O20" s="121"/>
      <c r="P20" s="60"/>
      <c r="Q20" s="60"/>
    </row>
    <row r="21" spans="1:17" s="155" customFormat="1" ht="5.0999999999999996" customHeight="1" x14ac:dyDescent="0.2">
      <c r="A21" s="60"/>
      <c r="B21" s="138"/>
      <c r="C21" s="116"/>
      <c r="D21" s="56"/>
      <c r="E21" s="82"/>
      <c r="F21" s="82"/>
      <c r="G21" s="82"/>
      <c r="H21" s="82"/>
      <c r="I21" s="82"/>
      <c r="J21" s="82"/>
      <c r="K21" s="82"/>
      <c r="L21" s="82"/>
      <c r="M21" s="82"/>
      <c r="N21" s="82"/>
      <c r="O21" s="121"/>
      <c r="P21" s="60"/>
      <c r="Q21" s="60"/>
    </row>
    <row r="22" spans="1:17" s="155" customFormat="1" ht="12.75" customHeight="1" x14ac:dyDescent="0.2">
      <c r="A22" s="60"/>
      <c r="B22" s="138"/>
      <c r="C22" s="116"/>
      <c r="D22" s="56"/>
      <c r="E22" s="339" t="str">
        <f>Translations!$B$57</f>
        <v>Uncertainty currently achieved:</v>
      </c>
      <c r="F22" s="339"/>
      <c r="G22" s="339"/>
      <c r="H22" s="339"/>
      <c r="I22" s="340"/>
      <c r="J22" s="201"/>
      <c r="K22" s="247" t="str">
        <f>IF(J22&lt;0,EUconst_ERR_Inconsistent,"")</f>
        <v/>
      </c>
      <c r="L22" s="173"/>
      <c r="M22" s="173"/>
      <c r="N22" s="173"/>
      <c r="O22" s="121"/>
      <c r="P22" s="60"/>
      <c r="Q22" s="176" t="b">
        <f>AND(J19&lt;&gt;"",J19=FALSE)</f>
        <v>0</v>
      </c>
    </row>
    <row r="23" spans="1:17" s="155" customFormat="1" ht="12.75" customHeight="1" x14ac:dyDescent="0.2">
      <c r="A23" s="60"/>
      <c r="B23" s="138"/>
      <c r="C23" s="116"/>
      <c r="D23" s="56"/>
      <c r="E23" s="339" t="str">
        <f>Translations!$B$58</f>
        <v>Uncertainty related to the tier required:</v>
      </c>
      <c r="F23" s="339"/>
      <c r="G23" s="339"/>
      <c r="H23" s="339"/>
      <c r="I23" s="340"/>
      <c r="J23" s="201"/>
      <c r="K23" s="173"/>
      <c r="L23" s="173"/>
      <c r="M23" s="173"/>
      <c r="N23" s="173"/>
      <c r="O23" s="121"/>
      <c r="P23" s="60"/>
      <c r="Q23" s="176" t="b">
        <f>Q22</f>
        <v>0</v>
      </c>
    </row>
    <row r="24" spans="1:17" s="155" customFormat="1" ht="5.0999999999999996" customHeight="1" x14ac:dyDescent="0.2">
      <c r="A24" s="60"/>
      <c r="B24" s="138"/>
      <c r="C24" s="116"/>
      <c r="D24" s="56"/>
      <c r="E24" s="175"/>
      <c r="F24" s="175"/>
      <c r="G24" s="175"/>
      <c r="H24" s="175"/>
      <c r="I24" s="175"/>
      <c r="J24" s="173"/>
      <c r="K24" s="173"/>
      <c r="L24" s="173"/>
      <c r="M24" s="173"/>
      <c r="N24" s="173"/>
      <c r="O24" s="121"/>
      <c r="P24" s="60"/>
      <c r="Q24" s="60"/>
    </row>
    <row r="25" spans="1:17" s="155" customFormat="1" ht="12.75" customHeight="1" x14ac:dyDescent="0.2">
      <c r="A25" s="60"/>
      <c r="B25" s="138"/>
      <c r="C25" s="116"/>
      <c r="D25" s="61" t="s">
        <v>2</v>
      </c>
      <c r="E25" s="341" t="str">
        <f>Translations!$B$59</f>
        <v>Types of costs</v>
      </c>
      <c r="F25" s="341"/>
      <c r="G25" s="341"/>
      <c r="H25" s="341"/>
      <c r="I25" s="341"/>
      <c r="J25" s="341"/>
      <c r="K25" s="341"/>
      <c r="L25" s="341"/>
      <c r="M25" s="341"/>
      <c r="N25" s="341"/>
      <c r="O25" s="121"/>
      <c r="P25" s="60"/>
      <c r="Q25" s="60"/>
    </row>
    <row r="26" spans="1:17" s="155" customFormat="1" ht="12.75" customHeight="1" x14ac:dyDescent="0.2">
      <c r="A26" s="60"/>
      <c r="B26" s="138"/>
      <c r="C26" s="116"/>
      <c r="D26" s="56"/>
      <c r="E26" s="362" t="str">
        <f>Translations!$B$60</f>
        <v xml:space="preserve">Please note that for the assessment of unreasonable costs only 'additional costs' are relevant. </v>
      </c>
      <c r="F26" s="362"/>
      <c r="G26" s="362"/>
      <c r="H26" s="362"/>
      <c r="I26" s="362"/>
      <c r="J26" s="362"/>
      <c r="K26" s="362"/>
      <c r="L26" s="362"/>
      <c r="M26" s="362"/>
      <c r="N26" s="362"/>
      <c r="O26" s="121"/>
      <c r="P26" s="60"/>
      <c r="Q26" s="60"/>
    </row>
    <row r="27" spans="1:17" s="155" customFormat="1" ht="12.75" customHeight="1" x14ac:dyDescent="0.2">
      <c r="A27" s="60"/>
      <c r="B27" s="138"/>
      <c r="C27" s="116"/>
      <c r="D27" s="56"/>
      <c r="E27" s="75" t="s">
        <v>75</v>
      </c>
      <c r="F27" s="346" t="str">
        <f>Translations!$B$94</f>
        <v>i.e. the difference between the current costs and the cost of a more accurate or reliable piece of equipment, OR</v>
      </c>
      <c r="G27" s="346"/>
      <c r="H27" s="346"/>
      <c r="I27" s="346"/>
      <c r="J27" s="346"/>
      <c r="K27" s="346"/>
      <c r="L27" s="346"/>
      <c r="M27" s="346"/>
      <c r="N27" s="346"/>
      <c r="O27" s="121"/>
      <c r="P27" s="60"/>
      <c r="Q27" s="60"/>
    </row>
    <row r="28" spans="1:17" s="155" customFormat="1" ht="25.5" customHeight="1" x14ac:dyDescent="0.2">
      <c r="A28" s="60"/>
      <c r="B28" s="138"/>
      <c r="C28" s="116"/>
      <c r="D28" s="56"/>
      <c r="E28" s="75" t="s">
        <v>75</v>
      </c>
      <c r="F28" s="346" t="str">
        <f>Translations!$B$95</f>
        <v>where the operator has to replace equipment anyway, and has the choice between different investment options, only the costs of the more expensive (but more accurate or reliable) equipment less the costs that would be incurred to replace the equipment anyway should be considered.</v>
      </c>
      <c r="G28" s="346"/>
      <c r="H28" s="346"/>
      <c r="I28" s="346"/>
      <c r="J28" s="346"/>
      <c r="K28" s="346"/>
      <c r="L28" s="346"/>
      <c r="M28" s="346"/>
      <c r="N28" s="346"/>
      <c r="O28" s="121"/>
      <c r="P28" s="60"/>
      <c r="Q28" s="60"/>
    </row>
    <row r="29" spans="1:17" s="155" customFormat="1" ht="12.75" customHeight="1" x14ac:dyDescent="0.2">
      <c r="A29" s="60"/>
      <c r="B29" s="138"/>
      <c r="C29" s="116"/>
      <c r="D29" s="56"/>
      <c r="E29" s="346" t="str">
        <f>Translations!$B$61</f>
        <v>To assess e.g. the incurrence of unreasonable costs related to the frequency of analyses only the costs for additional analyses are relevant here.</v>
      </c>
      <c r="F29" s="346"/>
      <c r="G29" s="346"/>
      <c r="H29" s="346"/>
      <c r="I29" s="346"/>
      <c r="J29" s="346"/>
      <c r="K29" s="346"/>
      <c r="L29" s="346"/>
      <c r="M29" s="346"/>
      <c r="N29" s="346"/>
      <c r="O29" s="121"/>
      <c r="P29" s="60"/>
      <c r="Q29" s="60"/>
    </row>
    <row r="30" spans="1:17" s="155" customFormat="1" ht="12.75" customHeight="1" x14ac:dyDescent="0.2">
      <c r="A30" s="60"/>
      <c r="B30" s="138"/>
      <c r="C30" s="116"/>
      <c r="D30" s="56"/>
      <c r="E30" s="346" t="str">
        <f>Translations!$B$62</f>
        <v>In order to only consider "additional" costs you may:</v>
      </c>
      <c r="F30" s="346"/>
      <c r="G30" s="346"/>
      <c r="H30" s="346"/>
      <c r="I30" s="346"/>
      <c r="J30" s="346"/>
      <c r="K30" s="346"/>
      <c r="L30" s="346"/>
      <c r="M30" s="346"/>
      <c r="N30" s="346"/>
      <c r="O30" s="121"/>
      <c r="P30" s="60"/>
      <c r="Q30" s="60"/>
    </row>
    <row r="31" spans="1:17" s="155" customFormat="1" ht="12.75" customHeight="1" x14ac:dyDescent="0.2">
      <c r="A31" s="60"/>
      <c r="B31" s="138"/>
      <c r="C31" s="116"/>
      <c r="D31" s="56"/>
      <c r="E31" s="75" t="s">
        <v>75</v>
      </c>
      <c r="F31" s="346" t="str">
        <f>Translations!$B$63</f>
        <v>enter current costs or costs of the reference system under i. and costs related to new equipment or measures under ii.</v>
      </c>
      <c r="G31" s="346"/>
      <c r="H31" s="346"/>
      <c r="I31" s="346"/>
      <c r="J31" s="346"/>
      <c r="K31" s="346"/>
      <c r="L31" s="346"/>
      <c r="M31" s="346"/>
      <c r="N31" s="346"/>
      <c r="O31" s="121"/>
      <c r="P31" s="60"/>
      <c r="Q31" s="60"/>
    </row>
    <row r="32" spans="1:17" s="155" customFormat="1" ht="12.75" customHeight="1" x14ac:dyDescent="0.2">
      <c r="A32" s="60"/>
      <c r="B32" s="138"/>
      <c r="C32" s="116"/>
      <c r="D32" s="56"/>
      <c r="E32" s="75" t="s">
        <v>75</v>
      </c>
      <c r="F32" s="346" t="str">
        <f>Translations!$B$64</f>
        <v>only enter the additional costs under ii.</v>
      </c>
      <c r="G32" s="346"/>
      <c r="H32" s="346"/>
      <c r="I32" s="346"/>
      <c r="J32" s="346"/>
      <c r="K32" s="346"/>
      <c r="L32" s="346"/>
      <c r="M32" s="346"/>
      <c r="N32" s="346"/>
      <c r="O32" s="121"/>
      <c r="P32" s="60"/>
      <c r="Q32" s="60"/>
    </row>
    <row r="33" spans="1:18" s="155" customFormat="1" ht="5.0999999999999996" customHeight="1" x14ac:dyDescent="0.2">
      <c r="A33" s="60"/>
      <c r="B33" s="138"/>
      <c r="C33" s="116"/>
      <c r="D33" s="56"/>
      <c r="E33" s="182"/>
      <c r="F33" s="173"/>
      <c r="G33" s="173"/>
      <c r="H33" s="173"/>
      <c r="I33" s="173"/>
      <c r="J33" s="173"/>
      <c r="K33" s="173"/>
      <c r="L33" s="173"/>
      <c r="M33" s="56"/>
      <c r="N33" s="173"/>
      <c r="O33" s="121"/>
      <c r="P33" s="60"/>
      <c r="Q33" s="60"/>
    </row>
    <row r="34" spans="1:18" s="155" customFormat="1" ht="25.5" customHeight="1" x14ac:dyDescent="0.2">
      <c r="A34" s="140"/>
      <c r="B34" s="138"/>
      <c r="C34" s="56"/>
      <c r="D34" s="56"/>
      <c r="E34" s="73" t="str">
        <f>Translations!$B$70</f>
        <v>Brief description</v>
      </c>
      <c r="F34" s="347" t="str">
        <f>Translations!$B$71</f>
        <v>Please enter here a brief description. This description should also include information on e.g. the depreciation period of investments costs, the number of analyses per year the costs are related to, etc.</v>
      </c>
      <c r="G34" s="347"/>
      <c r="H34" s="347"/>
      <c r="I34" s="347"/>
      <c r="J34" s="347"/>
      <c r="K34" s="347"/>
      <c r="L34" s="347"/>
      <c r="M34" s="347"/>
      <c r="N34" s="347"/>
      <c r="O34" s="177"/>
      <c r="P34" s="106"/>
      <c r="Q34" s="178"/>
    </row>
    <row r="35" spans="1:18" s="155" customFormat="1" ht="12.75" customHeight="1" x14ac:dyDescent="0.2">
      <c r="A35" s="140"/>
      <c r="B35" s="138"/>
      <c r="C35" s="56"/>
      <c r="D35" s="56"/>
      <c r="E35" s="363" t="str">
        <f>Translations!$B$65</f>
        <v>Type of costs</v>
      </c>
      <c r="F35" s="347" t="str">
        <f>Translations!$B$66</f>
        <v>It can be distinguished between:</v>
      </c>
      <c r="G35" s="347"/>
      <c r="H35" s="347"/>
      <c r="I35" s="347"/>
      <c r="J35" s="347"/>
      <c r="K35" s="347"/>
      <c r="L35" s="347"/>
      <c r="M35" s="347"/>
      <c r="N35" s="347"/>
      <c r="O35" s="177"/>
      <c r="P35" s="106"/>
      <c r="Q35" s="178"/>
    </row>
    <row r="36" spans="1:18" s="155" customFormat="1" ht="12.75" customHeight="1" x14ac:dyDescent="0.2">
      <c r="A36" s="140"/>
      <c r="B36" s="138"/>
      <c r="C36" s="56"/>
      <c r="D36" s="56"/>
      <c r="E36" s="364"/>
      <c r="F36" s="75" t="s">
        <v>75</v>
      </c>
      <c r="G36" s="350" t="str">
        <f>Translations!$B$67</f>
        <v>Investment costs: These are the investment costs of e.g. a new measurement equipment or a sampling system.</v>
      </c>
      <c r="H36" s="350"/>
      <c r="I36" s="350"/>
      <c r="J36" s="350"/>
      <c r="K36" s="350"/>
      <c r="L36" s="350"/>
      <c r="M36" s="350"/>
      <c r="N36" s="350"/>
      <c r="O36" s="177"/>
      <c r="P36" s="106"/>
      <c r="Q36" s="178"/>
    </row>
    <row r="37" spans="1:18" s="155" customFormat="1" ht="38.85" customHeight="1" x14ac:dyDescent="0.2">
      <c r="A37" s="140"/>
      <c r="B37" s="138"/>
      <c r="C37" s="56"/>
      <c r="D37" s="56"/>
      <c r="E37" s="364"/>
      <c r="F37" s="75" t="s">
        <v>75</v>
      </c>
      <c r="G37" s="350" t="str">
        <f>Translations!$B$83</f>
        <v>Depreciation period: In accordance with Article 18(1), this period should be based on the economic lifetime of the equipment. The annual costs of the investment will consider the time value of money by calculating the annuity using the interest rate entered. In case no interest rate is entered the annual costs will simply be determined by linear depreciation, i.e. by dividing investment costs by the depreciation period.</v>
      </c>
      <c r="H37" s="350"/>
      <c r="I37" s="350"/>
      <c r="J37" s="350"/>
      <c r="K37" s="350"/>
      <c r="L37" s="350"/>
      <c r="M37" s="350"/>
      <c r="N37" s="350"/>
      <c r="O37" s="183"/>
      <c r="P37" s="106"/>
      <c r="Q37" s="178"/>
    </row>
    <row r="38" spans="1:18" s="155" customFormat="1" ht="12.75" customHeight="1" x14ac:dyDescent="0.2">
      <c r="A38" s="140"/>
      <c r="B38" s="138"/>
      <c r="C38" s="56"/>
      <c r="D38" s="56"/>
      <c r="E38" s="364"/>
      <c r="F38" s="75" t="s">
        <v>75</v>
      </c>
      <c r="G38" s="350" t="str">
        <f>Translations!$B$93</f>
        <v>Interest rate: This is the interest rate associated with the investment entered as %. Entries here are optional.</v>
      </c>
      <c r="H38" s="350"/>
      <c r="I38" s="350"/>
      <c r="J38" s="350"/>
      <c r="K38" s="350"/>
      <c r="L38" s="350"/>
      <c r="M38" s="350"/>
      <c r="N38" s="350"/>
      <c r="O38" s="183"/>
      <c r="P38" s="106"/>
      <c r="Q38" s="178"/>
    </row>
    <row r="39" spans="1:18" s="155" customFormat="1" ht="12.75" customHeight="1" x14ac:dyDescent="0.2">
      <c r="A39" s="140"/>
      <c r="B39" s="138"/>
      <c r="C39" s="56"/>
      <c r="D39" s="56"/>
      <c r="E39" s="364"/>
      <c r="F39" s="75" t="s">
        <v>75</v>
      </c>
      <c r="G39" s="350" t="str">
        <f>Translations!$B$68</f>
        <v>O&amp;M costs: These are the operating &amp; maintenance costs of e.g. the measurement equipment.</v>
      </c>
      <c r="H39" s="350"/>
      <c r="I39" s="350"/>
      <c r="J39" s="350"/>
      <c r="K39" s="350"/>
      <c r="L39" s="350"/>
      <c r="M39" s="350"/>
      <c r="N39" s="350"/>
      <c r="O39" s="177"/>
      <c r="P39" s="106"/>
      <c r="Q39" s="178"/>
    </row>
    <row r="40" spans="1:18" s="155" customFormat="1" ht="38.85" customHeight="1" x14ac:dyDescent="0.2">
      <c r="A40" s="140"/>
      <c r="B40" s="138"/>
      <c r="C40" s="56"/>
      <c r="D40" s="56"/>
      <c r="E40" s="364"/>
      <c r="F40" s="75"/>
      <c r="G40" s="350" t="str">
        <f>Translations!$B$84</f>
        <v>Those costs include any out-sourced calibration or maintenance it should also include, and also any internal labour costs related to O&amp;M. Only those labour costs shall be taken into account for which the operator can demonstrate to the satisfaction of the competent authority that they can be clearly attributed to the improvement under consideration.</v>
      </c>
      <c r="H40" s="350"/>
      <c r="I40" s="350"/>
      <c r="J40" s="350"/>
      <c r="K40" s="350"/>
      <c r="L40" s="350"/>
      <c r="M40" s="350"/>
      <c r="N40" s="350"/>
      <c r="O40" s="177"/>
      <c r="P40" s="106"/>
      <c r="Q40" s="178"/>
    </row>
    <row r="41" spans="1:18" s="155" customFormat="1" ht="12.75" customHeight="1" x14ac:dyDescent="0.2">
      <c r="A41" s="140"/>
      <c r="B41" s="138"/>
      <c r="C41" s="56"/>
      <c r="D41" s="56"/>
      <c r="E41" s="364"/>
      <c r="F41" s="75" t="s">
        <v>75</v>
      </c>
      <c r="G41" s="350" t="str">
        <f>Translations!$B$69</f>
        <v>Any other costs: These are any other relevant annual costs, e.g. the cost of analyses.</v>
      </c>
      <c r="H41" s="350"/>
      <c r="I41" s="350"/>
      <c r="J41" s="350"/>
      <c r="K41" s="350"/>
      <c r="L41" s="350"/>
      <c r="M41" s="350"/>
      <c r="N41" s="350"/>
      <c r="O41" s="177"/>
      <c r="P41" s="106"/>
      <c r="Q41" s="178"/>
    </row>
    <row r="42" spans="1:18" s="155" customFormat="1" ht="50.1" customHeight="1" x14ac:dyDescent="0.2">
      <c r="A42" s="215"/>
      <c r="B42" s="138"/>
      <c r="C42" s="56"/>
      <c r="D42" s="56"/>
      <c r="E42" s="74"/>
      <c r="F42" s="75"/>
      <c r="G42" s="350" t="str">
        <f>Translations!$B$85</f>
        <v>Those costs should also include costs related to changes in operations, e.g. if the installation of measurement equipment requires a temporal shutdown of operations. Again, only those costs shall be taken into account for which the operator can demonstrate to the satisfaction of the competent authority that they can be clearly attributed to the installation of the new equipment. If a shutdown was planned anyway it shall not be taken into account.</v>
      </c>
      <c r="H42" s="350"/>
      <c r="I42" s="350"/>
      <c r="J42" s="350"/>
      <c r="K42" s="350"/>
      <c r="L42" s="350"/>
      <c r="M42" s="350"/>
      <c r="N42" s="350"/>
      <c r="O42" s="177"/>
      <c r="P42" s="106"/>
      <c r="Q42" s="226"/>
      <c r="R42" s="227"/>
    </row>
    <row r="43" spans="1:18" s="155" customFormat="1" ht="5.0999999999999996" customHeight="1" x14ac:dyDescent="0.2">
      <c r="A43" s="60"/>
      <c r="B43" s="138"/>
      <c r="C43" s="116"/>
      <c r="D43" s="56"/>
      <c r="E43" s="173"/>
      <c r="F43" s="173"/>
      <c r="G43" s="173"/>
      <c r="H43" s="173"/>
      <c r="I43" s="173"/>
      <c r="J43" s="173"/>
      <c r="K43" s="173"/>
      <c r="L43" s="173"/>
      <c r="M43" s="56"/>
      <c r="N43" s="173"/>
      <c r="O43" s="121"/>
      <c r="P43" s="60"/>
      <c r="Q43" s="60"/>
    </row>
    <row r="44" spans="1:18" s="155" customFormat="1" x14ac:dyDescent="0.2">
      <c r="A44" s="60"/>
      <c r="B44" s="138"/>
      <c r="C44" s="116"/>
      <c r="D44" s="56"/>
      <c r="E44" s="48" t="str">
        <f>Translations!$B$72</f>
        <v>i. Current or reference costs</v>
      </c>
      <c r="F44" s="173"/>
      <c r="G44" s="173"/>
      <c r="H44" s="173"/>
      <c r="I44" s="173"/>
      <c r="J44" s="173"/>
      <c r="K44" s="173"/>
      <c r="L44" s="173"/>
      <c r="M44" s="56"/>
      <c r="N44" s="173"/>
      <c r="O44" s="121"/>
      <c r="P44" s="60"/>
      <c r="Q44" s="60"/>
    </row>
    <row r="45" spans="1:18" s="155" customFormat="1" ht="12.75" customHeight="1" thickBot="1" x14ac:dyDescent="0.25">
      <c r="A45" s="60"/>
      <c r="B45" s="138"/>
      <c r="C45" s="116"/>
      <c r="D45" s="56"/>
      <c r="E45" s="346" t="str">
        <f>Translations!$B$73</f>
        <v>Please enter here the costs related to your current methodology or equipment OR, when comparing two or more options, the costs related to the reference.</v>
      </c>
      <c r="F45" s="346"/>
      <c r="G45" s="346"/>
      <c r="H45" s="346"/>
      <c r="I45" s="346"/>
      <c r="J45" s="346"/>
      <c r="K45" s="346"/>
      <c r="L45" s="346"/>
      <c r="M45" s="346"/>
      <c r="N45" s="346"/>
      <c r="O45" s="121"/>
      <c r="P45" s="60"/>
      <c r="Q45" s="60"/>
    </row>
    <row r="46" spans="1:18" s="155" customFormat="1" ht="12.75" customHeight="1" x14ac:dyDescent="0.2">
      <c r="A46" s="60"/>
      <c r="B46" s="138"/>
      <c r="C46" s="116"/>
      <c r="D46" s="56"/>
      <c r="E46" s="328" t="str">
        <f>Translations!$B$70</f>
        <v>Brief description</v>
      </c>
      <c r="F46" s="342"/>
      <c r="G46" s="342"/>
      <c r="H46" s="325" t="str">
        <f>Translations!$B$86</f>
        <v>Investment costs</v>
      </c>
      <c r="I46" s="326"/>
      <c r="J46" s="327"/>
      <c r="K46" s="328" t="str">
        <f>Translations!$B$87</f>
        <v>O&amp;M costs [€/year]</v>
      </c>
      <c r="L46" s="329"/>
      <c r="M46" s="320" t="str">
        <f>Translations!$B$88</f>
        <v>Other costs [€/year]</v>
      </c>
      <c r="N46" s="320" t="str">
        <f>Translations!$B$74</f>
        <v>Annual costs [€]</v>
      </c>
      <c r="O46" s="121"/>
      <c r="P46" s="60"/>
      <c r="Q46" s="60"/>
    </row>
    <row r="47" spans="1:18" s="222" customFormat="1" ht="25.5" customHeight="1" thickBot="1" x14ac:dyDescent="0.25">
      <c r="A47" s="179"/>
      <c r="B47" s="180"/>
      <c r="C47" s="167"/>
      <c r="D47" s="221"/>
      <c r="E47" s="330"/>
      <c r="F47" s="343"/>
      <c r="G47" s="343"/>
      <c r="H47" s="214" t="str">
        <f>Translations!$B$89</f>
        <v>Investment costs [€]</v>
      </c>
      <c r="I47" s="231" t="str">
        <f>Translations!$B$90</f>
        <v>depreciation period [years]</v>
      </c>
      <c r="J47" s="232" t="str">
        <f>Translations!$B$96</f>
        <v>interest rate [%]</v>
      </c>
      <c r="K47" s="330"/>
      <c r="L47" s="331"/>
      <c r="M47" s="321"/>
      <c r="N47" s="332"/>
      <c r="O47" s="122"/>
      <c r="P47" s="179"/>
      <c r="Q47" s="179"/>
    </row>
    <row r="48" spans="1:18" s="155" customFormat="1" ht="15" customHeight="1" x14ac:dyDescent="0.2">
      <c r="A48" s="60"/>
      <c r="B48" s="138"/>
      <c r="C48" s="116"/>
      <c r="D48" s="104"/>
      <c r="E48" s="333"/>
      <c r="F48" s="334"/>
      <c r="G48" s="334"/>
      <c r="H48" s="241"/>
      <c r="I48" s="228"/>
      <c r="J48" s="223"/>
      <c r="K48" s="322"/>
      <c r="L48" s="323"/>
      <c r="M48" s="241"/>
      <c r="N48" s="233" t="str">
        <f>IF(COUNT(H48:M48)&gt;0,IF(COUNT(H48:I48)=2,IF(J48&gt;0,-PMT(J48/100,I48,H48),H48/I48),0)+K48+M48,"")</f>
        <v/>
      </c>
      <c r="O48" s="183"/>
      <c r="P48" s="60"/>
      <c r="Q48" s="60"/>
    </row>
    <row r="49" spans="1:17" s="155" customFormat="1" ht="12.75" customHeight="1" x14ac:dyDescent="0.2">
      <c r="A49" s="60"/>
      <c r="B49" s="138"/>
      <c r="C49" s="116"/>
      <c r="D49" s="56"/>
      <c r="E49" s="335"/>
      <c r="F49" s="336"/>
      <c r="G49" s="336"/>
      <c r="H49" s="240"/>
      <c r="I49" s="229"/>
      <c r="J49" s="224"/>
      <c r="K49" s="316"/>
      <c r="L49" s="317"/>
      <c r="M49" s="240"/>
      <c r="N49" s="234" t="str">
        <f>IF(COUNT(H49:M49)&gt;0,IF(COUNT(H49:I49)=2,IF(J49&gt;0,-PMT(J49/100,I49,H49),H49/I49),0)+K49+M49,"")</f>
        <v/>
      </c>
      <c r="O49" s="121"/>
      <c r="P49" s="60"/>
      <c r="Q49" s="60"/>
    </row>
    <row r="50" spans="1:17" s="155" customFormat="1" ht="12.75" customHeight="1" x14ac:dyDescent="0.2">
      <c r="A50" s="60"/>
      <c r="B50" s="138"/>
      <c r="C50" s="116"/>
      <c r="D50" s="56"/>
      <c r="E50" s="335"/>
      <c r="F50" s="336"/>
      <c r="G50" s="336"/>
      <c r="H50" s="240"/>
      <c r="I50" s="229"/>
      <c r="J50" s="224"/>
      <c r="K50" s="316"/>
      <c r="L50" s="317"/>
      <c r="M50" s="240"/>
      <c r="N50" s="234" t="str">
        <f>IF(COUNT(H50:M50)&gt;0,IF(COUNT(H50:I50)=2,IF(J50&gt;0,-PMT(J50/100,I50,H50),H50/I50),0)+K50+M50,"")</f>
        <v/>
      </c>
      <c r="O50" s="121"/>
      <c r="P50" s="60"/>
      <c r="Q50" s="60"/>
    </row>
    <row r="51" spans="1:17" s="155" customFormat="1" ht="12.75" customHeight="1" x14ac:dyDescent="0.2">
      <c r="A51" s="60"/>
      <c r="B51" s="138"/>
      <c r="C51" s="116"/>
      <c r="D51" s="56"/>
      <c r="E51" s="335"/>
      <c r="F51" s="336"/>
      <c r="G51" s="336"/>
      <c r="H51" s="240"/>
      <c r="I51" s="229"/>
      <c r="J51" s="224"/>
      <c r="K51" s="316"/>
      <c r="L51" s="317"/>
      <c r="M51" s="240"/>
      <c r="N51" s="234" t="str">
        <f>IF(COUNT(H51:M51)&gt;0,IF(COUNT(H51:I51)=2,IF(J51&gt;0,-PMT(J51/100,I51,H51),H51/I51),0)+K51+M51,"")</f>
        <v/>
      </c>
      <c r="O51" s="121"/>
      <c r="P51" s="60"/>
      <c r="Q51" s="60"/>
    </row>
    <row r="52" spans="1:17" s="155" customFormat="1" ht="12.75" customHeight="1" thickBot="1" x14ac:dyDescent="0.25">
      <c r="A52" s="60"/>
      <c r="B52" s="138"/>
      <c r="C52" s="116"/>
      <c r="D52" s="56"/>
      <c r="E52" s="344"/>
      <c r="F52" s="345"/>
      <c r="G52" s="345"/>
      <c r="H52" s="239"/>
      <c r="I52" s="230"/>
      <c r="J52" s="225"/>
      <c r="K52" s="318"/>
      <c r="L52" s="319"/>
      <c r="M52" s="239"/>
      <c r="N52" s="235" t="str">
        <f>IF(COUNT(H52:M52)&gt;0,IF(COUNT(H52:I52)=2,IF(J52&gt;0,-PMT(J52/100,I52,H52),H52/I52),0)+K52+M52,"")</f>
        <v/>
      </c>
      <c r="O52" s="121"/>
      <c r="P52" s="60"/>
      <c r="Q52" s="60"/>
    </row>
    <row r="53" spans="1:17" s="155" customFormat="1" ht="12.75" customHeight="1" thickBot="1" x14ac:dyDescent="0.25">
      <c r="A53" s="60"/>
      <c r="B53" s="138"/>
      <c r="C53" s="116"/>
      <c r="D53" s="56"/>
      <c r="E53" s="173"/>
      <c r="F53" s="173"/>
      <c r="G53" s="173"/>
      <c r="H53" s="173"/>
      <c r="I53" s="173"/>
      <c r="J53" s="173"/>
      <c r="K53" s="173"/>
      <c r="L53" s="105" t="str">
        <f>Translations!$B$52</f>
        <v>Sum</v>
      </c>
      <c r="M53" s="212" t="s">
        <v>103</v>
      </c>
      <c r="N53" s="193" t="str">
        <f>IF(COUNT(N48:N52)&gt;0,SUM(N48:N52),"")</f>
        <v/>
      </c>
      <c r="O53" s="121"/>
      <c r="P53" s="60"/>
      <c r="Q53" s="60"/>
    </row>
    <row r="54" spans="1:17" s="155" customFormat="1" ht="5.0999999999999996" customHeight="1" x14ac:dyDescent="0.2">
      <c r="A54" s="60"/>
      <c r="B54" s="138"/>
      <c r="C54" s="116"/>
      <c r="D54" s="56"/>
      <c r="E54" s="116"/>
      <c r="F54" s="116"/>
      <c r="G54" s="116"/>
      <c r="H54" s="116"/>
      <c r="I54" s="116"/>
      <c r="J54" s="116"/>
      <c r="K54" s="116"/>
      <c r="L54" s="116"/>
      <c r="M54" s="116"/>
      <c r="N54" s="116"/>
      <c r="O54" s="169"/>
      <c r="P54" s="60"/>
      <c r="Q54" s="60"/>
    </row>
    <row r="55" spans="1:17" s="155" customFormat="1" ht="15" customHeight="1" x14ac:dyDescent="0.2">
      <c r="A55" s="60"/>
      <c r="B55" s="138"/>
      <c r="C55" s="116"/>
      <c r="D55" s="56"/>
      <c r="E55" s="48" t="str">
        <f>Translations!$B$75</f>
        <v>ii. Costs of the new equipment or new measures</v>
      </c>
      <c r="F55" s="56"/>
      <c r="G55" s="181"/>
      <c r="H55" s="56"/>
      <c r="I55" s="56"/>
      <c r="J55" s="56"/>
      <c r="K55" s="56"/>
      <c r="L55" s="56"/>
      <c r="M55" s="56"/>
      <c r="N55" s="56"/>
      <c r="O55" s="169"/>
      <c r="P55" s="60"/>
      <c r="Q55" s="60"/>
    </row>
    <row r="56" spans="1:17" s="155" customFormat="1" ht="12.75" customHeight="1" thickBot="1" x14ac:dyDescent="0.25">
      <c r="A56" s="60"/>
      <c r="B56" s="138"/>
      <c r="C56" s="116"/>
      <c r="D56" s="56"/>
      <c r="E56" s="346" t="str">
        <f>Translations!$B$76</f>
        <v>Please enter here the costs related to new or additional measures or new equipment which would lead to an improvement.</v>
      </c>
      <c r="F56" s="346"/>
      <c r="G56" s="346"/>
      <c r="H56" s="346"/>
      <c r="I56" s="346"/>
      <c r="J56" s="346"/>
      <c r="K56" s="346"/>
      <c r="L56" s="346"/>
      <c r="M56" s="346"/>
      <c r="N56" s="346"/>
      <c r="O56" s="121"/>
      <c r="P56" s="60"/>
      <c r="Q56" s="60"/>
    </row>
    <row r="57" spans="1:17" s="155" customFormat="1" ht="12.75" customHeight="1" x14ac:dyDescent="0.2">
      <c r="A57" s="60"/>
      <c r="B57" s="138"/>
      <c r="C57" s="116"/>
      <c r="D57" s="56"/>
      <c r="E57" s="328" t="str">
        <f>Translations!$B$70</f>
        <v>Brief description</v>
      </c>
      <c r="F57" s="342"/>
      <c r="G57" s="342"/>
      <c r="H57" s="325" t="str">
        <f>Translations!$B$86</f>
        <v>Investment costs</v>
      </c>
      <c r="I57" s="326"/>
      <c r="J57" s="327"/>
      <c r="K57" s="328" t="str">
        <f>Translations!$B$87</f>
        <v>O&amp;M costs [€/year]</v>
      </c>
      <c r="L57" s="329"/>
      <c r="M57" s="320" t="str">
        <f>Translations!$B$88</f>
        <v>Other costs [€/year]</v>
      </c>
      <c r="N57" s="320" t="str">
        <f>Translations!$B$74</f>
        <v>Annual costs [€]</v>
      </c>
      <c r="O57" s="121"/>
      <c r="P57" s="60"/>
      <c r="Q57" s="60"/>
    </row>
    <row r="58" spans="1:17" s="222" customFormat="1" ht="25.5" customHeight="1" thickBot="1" x14ac:dyDescent="0.25">
      <c r="A58" s="179"/>
      <c r="B58" s="180"/>
      <c r="C58" s="167"/>
      <c r="D58" s="221"/>
      <c r="E58" s="330"/>
      <c r="F58" s="343"/>
      <c r="G58" s="343"/>
      <c r="H58" s="214" t="str">
        <f>Translations!$B$89</f>
        <v>Investment costs [€]</v>
      </c>
      <c r="I58" s="231" t="str">
        <f>Translations!$B$90</f>
        <v>depreciation period [years]</v>
      </c>
      <c r="J58" s="232" t="str">
        <f>Translations!$B$96</f>
        <v>interest rate [%]</v>
      </c>
      <c r="K58" s="330"/>
      <c r="L58" s="331"/>
      <c r="M58" s="321"/>
      <c r="N58" s="332"/>
      <c r="O58" s="122"/>
      <c r="P58" s="179"/>
      <c r="Q58" s="179"/>
    </row>
    <row r="59" spans="1:17" s="155" customFormat="1" ht="15" customHeight="1" x14ac:dyDescent="0.2">
      <c r="A59" s="60"/>
      <c r="B59" s="138"/>
      <c r="C59" s="116"/>
      <c r="D59" s="104"/>
      <c r="E59" s="333"/>
      <c r="F59" s="334"/>
      <c r="G59" s="334"/>
      <c r="H59" s="241"/>
      <c r="I59" s="228"/>
      <c r="J59" s="223"/>
      <c r="K59" s="322"/>
      <c r="L59" s="323"/>
      <c r="M59" s="241"/>
      <c r="N59" s="233" t="str">
        <f>IF(COUNT(H59:M59)&gt;0,IF(COUNT(H59:I59)=2,IF(J59&gt;0,-PMT(J59/100,I59,H59),H59/I59),0)+K59+M59,"")</f>
        <v/>
      </c>
      <c r="O59" s="121"/>
      <c r="P59" s="60"/>
      <c r="Q59" s="60"/>
    </row>
    <row r="60" spans="1:17" s="155" customFormat="1" ht="12.75" customHeight="1" x14ac:dyDescent="0.2">
      <c r="A60" s="60"/>
      <c r="B60" s="138"/>
      <c r="C60" s="116"/>
      <c r="D60" s="56"/>
      <c r="E60" s="335"/>
      <c r="F60" s="336"/>
      <c r="G60" s="336"/>
      <c r="H60" s="240"/>
      <c r="I60" s="229"/>
      <c r="J60" s="224"/>
      <c r="K60" s="316"/>
      <c r="L60" s="317"/>
      <c r="M60" s="240"/>
      <c r="N60" s="234" t="str">
        <f>IF(COUNT(H60:M60)&gt;0,IF(COUNT(H60:I60)=2,IF(J60&gt;0,-PMT(J60/100,I60,H60),H60/I60),0)+K60+M60,"")</f>
        <v/>
      </c>
      <c r="O60" s="121"/>
      <c r="P60" s="60"/>
      <c r="Q60" s="60"/>
    </row>
    <row r="61" spans="1:17" s="155" customFormat="1" ht="12.75" customHeight="1" x14ac:dyDescent="0.2">
      <c r="A61" s="60"/>
      <c r="B61" s="138"/>
      <c r="C61" s="116"/>
      <c r="D61" s="56"/>
      <c r="E61" s="335"/>
      <c r="F61" s="336"/>
      <c r="G61" s="336"/>
      <c r="H61" s="240"/>
      <c r="I61" s="229"/>
      <c r="J61" s="224"/>
      <c r="K61" s="316"/>
      <c r="L61" s="317"/>
      <c r="M61" s="240"/>
      <c r="N61" s="234" t="str">
        <f>IF(COUNT(H61:M61)&gt;0,IF(COUNT(H61:I61)=2,IF(J61&gt;0,-PMT(J61/100,I61,H61),H61/I61),0)+K61+M61,"")</f>
        <v/>
      </c>
      <c r="O61" s="121"/>
      <c r="P61" s="60"/>
      <c r="Q61" s="60"/>
    </row>
    <row r="62" spans="1:17" s="155" customFormat="1" ht="12.75" customHeight="1" x14ac:dyDescent="0.2">
      <c r="A62" s="60"/>
      <c r="B62" s="138"/>
      <c r="C62" s="116"/>
      <c r="D62" s="56"/>
      <c r="E62" s="335"/>
      <c r="F62" s="336"/>
      <c r="G62" s="336"/>
      <c r="H62" s="240"/>
      <c r="I62" s="229"/>
      <c r="J62" s="224"/>
      <c r="K62" s="316"/>
      <c r="L62" s="317"/>
      <c r="M62" s="240"/>
      <c r="N62" s="234" t="str">
        <f>IF(COUNT(H62:M62)&gt;0,IF(COUNT(H62:I62)=2,IF(J62&gt;0,-PMT(J62/100,I62,H62),H62/I62),0)+K62+M62,"")</f>
        <v/>
      </c>
      <c r="O62" s="121"/>
      <c r="P62" s="60"/>
      <c r="Q62" s="60"/>
    </row>
    <row r="63" spans="1:17" s="155" customFormat="1" ht="12.75" customHeight="1" thickBot="1" x14ac:dyDescent="0.25">
      <c r="A63" s="60"/>
      <c r="B63" s="138"/>
      <c r="C63" s="116"/>
      <c r="D63" s="56"/>
      <c r="E63" s="344"/>
      <c r="F63" s="345"/>
      <c r="G63" s="345"/>
      <c r="H63" s="239"/>
      <c r="I63" s="230"/>
      <c r="J63" s="225"/>
      <c r="K63" s="318"/>
      <c r="L63" s="319"/>
      <c r="M63" s="239"/>
      <c r="N63" s="235" t="str">
        <f>IF(COUNT(H63:M63)&gt;0,IF(COUNT(H63:I63)=2,IF(J63&gt;0,-PMT(J63/100,I63,H63),H63/I63),0)+K63+M63,"")</f>
        <v/>
      </c>
      <c r="O63" s="121"/>
      <c r="P63" s="60"/>
      <c r="Q63" s="60"/>
    </row>
    <row r="64" spans="1:17" s="155" customFormat="1" ht="15" customHeight="1" thickBot="1" x14ac:dyDescent="0.25">
      <c r="A64" s="60"/>
      <c r="B64" s="138"/>
      <c r="C64" s="116"/>
      <c r="D64" s="116"/>
      <c r="E64" s="116"/>
      <c r="F64" s="116"/>
      <c r="G64" s="116"/>
      <c r="H64" s="116"/>
      <c r="I64" s="116"/>
      <c r="J64" s="116"/>
      <c r="K64" s="116"/>
      <c r="L64" s="105" t="str">
        <f>Translations!$B$52</f>
        <v>Sum</v>
      </c>
      <c r="M64" s="212" t="s">
        <v>103</v>
      </c>
      <c r="N64" s="193" t="str">
        <f>IF(COUNT(N59:N63)&gt;0,SUM(N59:N63),"")</f>
        <v/>
      </c>
      <c r="O64" s="121"/>
      <c r="P64" s="60"/>
      <c r="Q64" s="60"/>
    </row>
    <row r="65" spans="1:23" s="155" customFormat="1" ht="15" customHeight="1" thickBot="1" x14ac:dyDescent="0.25">
      <c r="A65" s="60"/>
      <c r="B65" s="138"/>
      <c r="C65" s="116"/>
      <c r="D65" s="116"/>
      <c r="E65" s="116"/>
      <c r="F65" s="116"/>
      <c r="G65" s="116"/>
      <c r="H65" s="116"/>
      <c r="I65" s="116"/>
      <c r="J65" s="116"/>
      <c r="K65" s="116"/>
      <c r="L65" s="116"/>
      <c r="M65" s="116"/>
      <c r="N65" s="116"/>
      <c r="O65" s="121"/>
      <c r="P65" s="60"/>
      <c r="Q65" s="60"/>
    </row>
    <row r="66" spans="1:23" s="155" customFormat="1" ht="15" customHeight="1" thickBot="1" x14ac:dyDescent="0.25">
      <c r="A66" s="60"/>
      <c r="B66" s="138"/>
      <c r="C66" s="116"/>
      <c r="D66" s="61" t="s">
        <v>21</v>
      </c>
      <c r="E66" s="337" t="str">
        <f>Translations!$B$77</f>
        <v>Annual costs (Sum of all "additional" costs)</v>
      </c>
      <c r="F66" s="337"/>
      <c r="G66" s="337"/>
      <c r="H66" s="337"/>
      <c r="I66" s="337"/>
      <c r="J66" s="337"/>
      <c r="K66" s="337"/>
      <c r="L66" s="337"/>
      <c r="M66" s="192" t="s">
        <v>103</v>
      </c>
      <c r="N66" s="193" t="str">
        <f>IF(ISNUMBER(N64),N64-IF(ISNUMBER(N53),N53,0),"")</f>
        <v/>
      </c>
      <c r="O66" s="169"/>
      <c r="P66" s="60"/>
      <c r="Q66" s="60"/>
    </row>
    <row r="67" spans="1:23" s="155" customFormat="1" ht="5.0999999999999996" customHeight="1" x14ac:dyDescent="0.2">
      <c r="A67" s="60"/>
      <c r="B67" s="138"/>
      <c r="C67" s="116"/>
      <c r="D67" s="56"/>
      <c r="E67" s="182"/>
      <c r="F67" s="182"/>
      <c r="G67" s="182"/>
      <c r="H67" s="182"/>
      <c r="I67" s="182"/>
      <c r="J67" s="182"/>
      <c r="K67" s="182"/>
      <c r="L67" s="182"/>
      <c r="M67" s="182"/>
      <c r="N67" s="182"/>
      <c r="O67" s="169"/>
      <c r="P67" s="60"/>
      <c r="Q67" s="60"/>
    </row>
    <row r="68" spans="1:23" s="155" customFormat="1" ht="13.5" thickBot="1" x14ac:dyDescent="0.25">
      <c r="A68" s="60"/>
      <c r="B68" s="138"/>
      <c r="C68" s="116"/>
      <c r="D68" s="56"/>
      <c r="E68" s="145"/>
      <c r="F68" s="145"/>
      <c r="G68" s="61" t="str">
        <f>Translations!$B$78</f>
        <v>EUA price [€/t CO2e]</v>
      </c>
      <c r="H68" s="145"/>
      <c r="I68" s="61" t="str">
        <f>Translations!$B$79</f>
        <v>Average annual emissions</v>
      </c>
      <c r="J68" s="145"/>
      <c r="K68" s="61" t="str">
        <f>Translations!$B$80</f>
        <v>Improvement factor</v>
      </c>
      <c r="L68" s="145"/>
      <c r="M68" s="145"/>
      <c r="N68" s="145"/>
      <c r="O68" s="169"/>
      <c r="P68" s="60"/>
      <c r="Q68" s="60"/>
    </row>
    <row r="69" spans="1:23" s="155" customFormat="1" ht="15" customHeight="1" thickBot="1" x14ac:dyDescent="0.25">
      <c r="A69" s="60"/>
      <c r="B69" s="138"/>
      <c r="C69" s="116"/>
      <c r="D69" s="61" t="s">
        <v>3</v>
      </c>
      <c r="E69" s="337" t="str">
        <f>Translations!$B$81</f>
        <v>Annual Benefits</v>
      </c>
      <c r="F69" s="338"/>
      <c r="G69" s="168">
        <v>80</v>
      </c>
      <c r="H69" s="189" t="s">
        <v>102</v>
      </c>
      <c r="I69" s="202"/>
      <c r="J69" s="190" t="s">
        <v>102</v>
      </c>
      <c r="K69" s="170" t="str">
        <f>IF(AND(J19&lt;&gt;"",J19=FALSE),1/100,IF(COUNT(J22,J23)=2,J22-J23,""))</f>
        <v/>
      </c>
      <c r="L69" s="191"/>
      <c r="M69" s="192" t="s">
        <v>103</v>
      </c>
      <c r="N69" s="193" t="str">
        <f>IF(COUNT(G69,I69,K69)=3,G69*I69*K69,"")</f>
        <v/>
      </c>
      <c r="O69" s="169"/>
      <c r="P69" s="60"/>
      <c r="Q69" s="60"/>
    </row>
    <row r="70" spans="1:23" s="155" customFormat="1" x14ac:dyDescent="0.2">
      <c r="A70" s="60"/>
      <c r="B70" s="138"/>
      <c r="C70" s="116"/>
      <c r="D70" s="117"/>
      <c r="E70" s="346" t="str">
        <f>Translations!$B$92</f>
        <v>Average annual emissions: Those emissions shall relate to a specific source stream, emission source determined by GHG measurement or fall-back approach.</v>
      </c>
      <c r="F70" s="346"/>
      <c r="G70" s="346"/>
      <c r="H70" s="346"/>
      <c r="I70" s="346"/>
      <c r="J70" s="346"/>
      <c r="K70" s="346"/>
      <c r="L70" s="346"/>
      <c r="M70" s="346"/>
      <c r="N70" s="346"/>
      <c r="O70" s="183"/>
      <c r="P70" s="60"/>
      <c r="Q70" s="60"/>
    </row>
    <row r="71" spans="1:23" s="155" customFormat="1" ht="5.0999999999999996" customHeight="1" thickBot="1" x14ac:dyDescent="0.25">
      <c r="A71" s="60"/>
      <c r="B71" s="138"/>
      <c r="C71" s="116"/>
      <c r="D71" s="117"/>
      <c r="E71" s="182"/>
      <c r="F71" s="182"/>
      <c r="G71" s="182"/>
      <c r="H71" s="182"/>
      <c r="I71" s="182"/>
      <c r="J71" s="182"/>
      <c r="K71" s="182"/>
      <c r="L71" s="182"/>
      <c r="M71" s="182"/>
      <c r="N71" s="182"/>
      <c r="O71" s="183"/>
      <c r="P71" s="60"/>
      <c r="Q71" s="60"/>
    </row>
    <row r="72" spans="1:23" s="155" customFormat="1" ht="15" customHeight="1" thickBot="1" x14ac:dyDescent="0.25">
      <c r="A72" s="184"/>
      <c r="B72" s="185"/>
      <c r="C72" s="114"/>
      <c r="D72" s="61" t="s">
        <v>125</v>
      </c>
      <c r="E72" s="142" t="str">
        <f>Translations!$B$82</f>
        <v>Costs are unreasonable?</v>
      </c>
      <c r="F72" s="187"/>
      <c r="G72" s="187"/>
      <c r="H72" s="188"/>
      <c r="I72" s="172" t="str">
        <f>IF(COUNT(N66,N69)=2,AND(N66&gt;N69,N66&gt;IF(CNTR_SmallEmitter,1000,4000)),"")</f>
        <v/>
      </c>
      <c r="J72" s="115"/>
      <c r="K72" s="115"/>
      <c r="L72" s="115"/>
      <c r="M72" s="115"/>
      <c r="N72" s="115"/>
      <c r="O72" s="186"/>
      <c r="P72" s="184"/>
      <c r="Q72" s="184"/>
    </row>
    <row r="73" spans="1:23" ht="12.75" customHeight="1" thickBot="1" x14ac:dyDescent="0.25">
      <c r="A73" s="130"/>
      <c r="B73" s="138"/>
      <c r="C73" s="107"/>
      <c r="D73" s="10"/>
      <c r="E73" s="108"/>
      <c r="F73" s="9"/>
      <c r="G73" s="11"/>
      <c r="H73" s="11"/>
      <c r="I73" s="11"/>
      <c r="J73" s="11"/>
      <c r="K73" s="11"/>
      <c r="L73" s="11"/>
      <c r="M73" s="11"/>
      <c r="N73" s="11"/>
      <c r="O73" s="120"/>
      <c r="P73" s="101"/>
      <c r="Q73" s="5"/>
      <c r="R73" s="156"/>
      <c r="S73" s="156"/>
      <c r="T73" s="156"/>
      <c r="U73" s="156"/>
      <c r="V73" s="156"/>
      <c r="W73" s="156"/>
    </row>
    <row r="74" spans="1:23" s="155" customFormat="1" ht="12.75" customHeight="1" thickBot="1" x14ac:dyDescent="0.25">
      <c r="A74" s="60"/>
      <c r="B74" s="138"/>
      <c r="C74" s="56"/>
      <c r="D74" s="56"/>
      <c r="E74" s="56"/>
      <c r="F74" s="56"/>
      <c r="G74" s="56"/>
      <c r="H74" s="56"/>
      <c r="I74" s="56"/>
      <c r="J74" s="56"/>
      <c r="K74" s="56"/>
      <c r="L74" s="56"/>
      <c r="M74" s="56"/>
      <c r="N74" s="56"/>
      <c r="O74" s="121"/>
      <c r="P74" s="60"/>
      <c r="Q74" s="60"/>
    </row>
    <row r="75" spans="1:23" s="155" customFormat="1" ht="15.75" customHeight="1" thickBot="1" x14ac:dyDescent="0.25">
      <c r="A75" s="60"/>
      <c r="B75" s="138"/>
      <c r="C75" s="109">
        <v>2</v>
      </c>
      <c r="D75" s="56"/>
      <c r="E75" s="324" t="str">
        <f>Translations!$B$54</f>
        <v>This is an optional tool for calculating whether costs can be considered as unreasonable.</v>
      </c>
      <c r="F75" s="324"/>
      <c r="G75" s="324"/>
      <c r="H75" s="324"/>
      <c r="I75" s="324"/>
      <c r="J75" s="324"/>
      <c r="K75" s="324"/>
      <c r="L75" s="324"/>
      <c r="M75" s="324"/>
      <c r="N75" s="324"/>
      <c r="O75" s="121"/>
      <c r="P75" s="60"/>
      <c r="Q75" s="60"/>
    </row>
    <row r="76" spans="1:23" s="155" customFormat="1" ht="5.0999999999999996" customHeight="1" x14ac:dyDescent="0.2">
      <c r="A76" s="60"/>
      <c r="B76" s="138"/>
      <c r="C76" s="194"/>
      <c r="D76" s="56"/>
      <c r="E76" s="173"/>
      <c r="F76" s="173"/>
      <c r="G76" s="173"/>
      <c r="H76" s="173"/>
      <c r="I76" s="173"/>
      <c r="J76" s="173"/>
      <c r="K76" s="173"/>
      <c r="L76" s="173"/>
      <c r="M76" s="173"/>
      <c r="N76" s="173"/>
      <c r="O76" s="121"/>
      <c r="P76" s="60"/>
      <c r="Q76" s="60"/>
    </row>
    <row r="77" spans="1:23" s="155" customFormat="1" ht="12.75" customHeight="1" x14ac:dyDescent="0.2">
      <c r="A77" s="60"/>
      <c r="B77" s="138"/>
      <c r="C77" s="116"/>
      <c r="D77" s="61" t="s">
        <v>1</v>
      </c>
      <c r="E77" s="337" t="str">
        <f>Translations!$B$55</f>
        <v>Direct impact on accuracy?</v>
      </c>
      <c r="F77" s="337"/>
      <c r="G77" s="337"/>
      <c r="H77" s="337"/>
      <c r="I77" s="338"/>
      <c r="J77" s="220"/>
      <c r="K77" s="174"/>
      <c r="L77" s="174"/>
      <c r="M77" s="174"/>
      <c r="N77" s="174"/>
      <c r="O77" s="121"/>
      <c r="P77" s="60"/>
      <c r="Q77" s="60"/>
    </row>
    <row r="78" spans="1:23" s="155" customFormat="1" ht="5.0999999999999996" customHeight="1" x14ac:dyDescent="0.2">
      <c r="A78" s="60"/>
      <c r="B78" s="138"/>
      <c r="C78" s="116"/>
      <c r="D78" s="56"/>
      <c r="E78" s="82"/>
      <c r="F78" s="82"/>
      <c r="G78" s="82"/>
      <c r="H78" s="82"/>
      <c r="I78" s="82"/>
      <c r="J78" s="82"/>
      <c r="K78" s="82"/>
      <c r="L78" s="82"/>
      <c r="M78" s="82"/>
      <c r="N78" s="82"/>
      <c r="O78" s="121"/>
      <c r="P78" s="60"/>
      <c r="Q78" s="60"/>
    </row>
    <row r="79" spans="1:23" s="155" customFormat="1" ht="12.75" customHeight="1" x14ac:dyDescent="0.2">
      <c r="A79" s="60"/>
      <c r="B79" s="138"/>
      <c r="C79" s="116"/>
      <c r="D79" s="56"/>
      <c r="E79" s="339" t="str">
        <f>Translations!$B$57</f>
        <v>Uncertainty currently achieved:</v>
      </c>
      <c r="F79" s="339"/>
      <c r="G79" s="339"/>
      <c r="H79" s="339"/>
      <c r="I79" s="340"/>
      <c r="J79" s="201"/>
      <c r="K79" s="247" t="str">
        <f>IF(J79&lt;0,EUconst_ERR_Inconsistent,"")</f>
        <v/>
      </c>
      <c r="L79" s="173"/>
      <c r="M79" s="173"/>
      <c r="N79" s="173"/>
      <c r="O79" s="121"/>
      <c r="P79" s="60"/>
      <c r="Q79" s="176" t="b">
        <f>AND(J77&lt;&gt;"",J77=FALSE)</f>
        <v>0</v>
      </c>
    </row>
    <row r="80" spans="1:23" s="155" customFormat="1" ht="12.75" customHeight="1" x14ac:dyDescent="0.2">
      <c r="A80" s="60"/>
      <c r="B80" s="138"/>
      <c r="C80" s="116"/>
      <c r="D80" s="56"/>
      <c r="E80" s="339" t="str">
        <f>Translations!$B$58</f>
        <v>Uncertainty related to the tier required:</v>
      </c>
      <c r="F80" s="339"/>
      <c r="G80" s="339"/>
      <c r="H80" s="339"/>
      <c r="I80" s="340"/>
      <c r="J80" s="201"/>
      <c r="K80" s="173"/>
      <c r="L80" s="173"/>
      <c r="M80" s="173"/>
      <c r="N80" s="173"/>
      <c r="O80" s="121"/>
      <c r="P80" s="60"/>
      <c r="Q80" s="176" t="b">
        <f>Q79</f>
        <v>0</v>
      </c>
    </row>
    <row r="81" spans="1:17" s="155" customFormat="1" ht="5.0999999999999996" customHeight="1" x14ac:dyDescent="0.2">
      <c r="A81" s="60"/>
      <c r="B81" s="138"/>
      <c r="C81" s="116"/>
      <c r="D81" s="56"/>
      <c r="E81" s="175"/>
      <c r="F81" s="175"/>
      <c r="G81" s="175"/>
      <c r="H81" s="175"/>
      <c r="I81" s="175"/>
      <c r="J81" s="173"/>
      <c r="K81" s="173"/>
      <c r="L81" s="173"/>
      <c r="M81" s="173"/>
      <c r="N81" s="173"/>
      <c r="O81" s="121"/>
      <c r="P81" s="60"/>
      <c r="Q81" s="60"/>
    </row>
    <row r="82" spans="1:17" s="155" customFormat="1" ht="12.75" customHeight="1" x14ac:dyDescent="0.2">
      <c r="A82" s="60"/>
      <c r="B82" s="138"/>
      <c r="C82" s="116"/>
      <c r="D82" s="61" t="s">
        <v>2</v>
      </c>
      <c r="E82" s="341" t="str">
        <f>Translations!$B$59</f>
        <v>Types of costs</v>
      </c>
      <c r="F82" s="341"/>
      <c r="G82" s="341"/>
      <c r="H82" s="341"/>
      <c r="I82" s="341"/>
      <c r="J82" s="341"/>
      <c r="K82" s="341"/>
      <c r="L82" s="341"/>
      <c r="M82" s="341"/>
      <c r="N82" s="341"/>
      <c r="O82" s="121"/>
      <c r="P82" s="60"/>
      <c r="Q82" s="60"/>
    </row>
    <row r="83" spans="1:17" s="155" customFormat="1" ht="5.0999999999999996" customHeight="1" x14ac:dyDescent="0.2">
      <c r="A83" s="60"/>
      <c r="B83" s="138"/>
      <c r="C83" s="116"/>
      <c r="D83" s="56"/>
      <c r="E83" s="173"/>
      <c r="F83" s="173"/>
      <c r="G83" s="173"/>
      <c r="H83" s="173"/>
      <c r="I83" s="173"/>
      <c r="J83" s="173"/>
      <c r="K83" s="173"/>
      <c r="L83" s="173"/>
      <c r="M83" s="56"/>
      <c r="N83" s="173"/>
      <c r="O83" s="121"/>
      <c r="P83" s="60"/>
      <c r="Q83" s="60"/>
    </row>
    <row r="84" spans="1:17" s="155" customFormat="1" ht="13.5" thickBot="1" x14ac:dyDescent="0.25">
      <c r="A84" s="60"/>
      <c r="B84" s="138"/>
      <c r="C84" s="116"/>
      <c r="D84" s="56"/>
      <c r="E84" s="48" t="str">
        <f>Translations!$B$72</f>
        <v>i. Current or reference costs</v>
      </c>
      <c r="F84" s="173"/>
      <c r="G84" s="173"/>
      <c r="H84" s="173"/>
      <c r="I84" s="173"/>
      <c r="J84" s="173"/>
      <c r="K84" s="173"/>
      <c r="L84" s="173"/>
      <c r="M84" s="56"/>
      <c r="N84" s="173"/>
      <c r="O84" s="121"/>
      <c r="P84" s="60"/>
      <c r="Q84" s="60"/>
    </row>
    <row r="85" spans="1:17" s="155" customFormat="1" ht="12.75" customHeight="1" x14ac:dyDescent="0.2">
      <c r="A85" s="60"/>
      <c r="B85" s="138"/>
      <c r="C85" s="116"/>
      <c r="D85" s="56"/>
      <c r="E85" s="328" t="str">
        <f>Translations!$B$70</f>
        <v>Brief description</v>
      </c>
      <c r="F85" s="342"/>
      <c r="G85" s="342"/>
      <c r="H85" s="325" t="str">
        <f>Translations!$B$86</f>
        <v>Investment costs</v>
      </c>
      <c r="I85" s="326"/>
      <c r="J85" s="327"/>
      <c r="K85" s="328" t="str">
        <f>Translations!$B$87</f>
        <v>O&amp;M costs [€/year]</v>
      </c>
      <c r="L85" s="329"/>
      <c r="M85" s="320" t="str">
        <f>Translations!$B$88</f>
        <v>Other costs [€/year]</v>
      </c>
      <c r="N85" s="320" t="str">
        <f>Translations!$B$74</f>
        <v>Annual costs [€]</v>
      </c>
      <c r="O85" s="121"/>
      <c r="P85" s="60"/>
      <c r="Q85" s="60"/>
    </row>
    <row r="86" spans="1:17" s="222" customFormat="1" ht="25.5" customHeight="1" thickBot="1" x14ac:dyDescent="0.25">
      <c r="A86" s="179"/>
      <c r="B86" s="180"/>
      <c r="C86" s="167"/>
      <c r="D86" s="221"/>
      <c r="E86" s="330"/>
      <c r="F86" s="343"/>
      <c r="G86" s="343"/>
      <c r="H86" s="214" t="str">
        <f>Translations!$B$89</f>
        <v>Investment costs [€]</v>
      </c>
      <c r="I86" s="231" t="str">
        <f>Translations!$B$90</f>
        <v>depreciation period [years]</v>
      </c>
      <c r="J86" s="232" t="str">
        <f>Translations!$B$96</f>
        <v>interest rate [%]</v>
      </c>
      <c r="K86" s="330"/>
      <c r="L86" s="331"/>
      <c r="M86" s="321"/>
      <c r="N86" s="332"/>
      <c r="O86" s="122"/>
      <c r="P86" s="179"/>
      <c r="Q86" s="179"/>
    </row>
    <row r="87" spans="1:17" s="155" customFormat="1" ht="15" customHeight="1" x14ac:dyDescent="0.2">
      <c r="A87" s="60"/>
      <c r="B87" s="138"/>
      <c r="C87" s="116"/>
      <c r="D87" s="104"/>
      <c r="E87" s="333"/>
      <c r="F87" s="334"/>
      <c r="G87" s="334"/>
      <c r="H87" s="241"/>
      <c r="I87" s="228"/>
      <c r="J87" s="223"/>
      <c r="K87" s="322"/>
      <c r="L87" s="323"/>
      <c r="M87" s="241"/>
      <c r="N87" s="233" t="str">
        <f>IF(COUNT(H87:M87)&gt;0,IF(COUNT(H87:I87)=2,IF(J87&gt;0,-PMT(J87/100,I87,H87),H87/I87),0)+K87+M87,"")</f>
        <v/>
      </c>
      <c r="O87" s="183"/>
      <c r="P87" s="60"/>
      <c r="Q87" s="60"/>
    </row>
    <row r="88" spans="1:17" s="155" customFormat="1" ht="12.75" customHeight="1" x14ac:dyDescent="0.2">
      <c r="A88" s="60"/>
      <c r="B88" s="138"/>
      <c r="C88" s="116"/>
      <c r="D88" s="56"/>
      <c r="E88" s="335"/>
      <c r="F88" s="336"/>
      <c r="G88" s="336"/>
      <c r="H88" s="240"/>
      <c r="I88" s="229"/>
      <c r="J88" s="224"/>
      <c r="K88" s="316"/>
      <c r="L88" s="317"/>
      <c r="M88" s="240"/>
      <c r="N88" s="234" t="str">
        <f>IF(COUNT(H88:M88)&gt;0,IF(COUNT(H88:I88)=2,IF(J88&gt;0,-PMT(J88/100,I88,H88),H88/I88),0)+K88+M88,"")</f>
        <v/>
      </c>
      <c r="O88" s="121"/>
      <c r="P88" s="60"/>
      <c r="Q88" s="60"/>
    </row>
    <row r="89" spans="1:17" s="155" customFormat="1" ht="12.75" customHeight="1" x14ac:dyDescent="0.2">
      <c r="A89" s="60"/>
      <c r="B89" s="138"/>
      <c r="C89" s="116"/>
      <c r="D89" s="56"/>
      <c r="E89" s="335"/>
      <c r="F89" s="336"/>
      <c r="G89" s="336"/>
      <c r="H89" s="240"/>
      <c r="I89" s="229"/>
      <c r="J89" s="224"/>
      <c r="K89" s="316"/>
      <c r="L89" s="317"/>
      <c r="M89" s="240"/>
      <c r="N89" s="234" t="str">
        <f>IF(COUNT(H89:M89)&gt;0,IF(COUNT(H89:I89)=2,IF(J89&gt;0,-PMT(J89/100,I89,H89),H89/I89),0)+K89+M89,"")</f>
        <v/>
      </c>
      <c r="O89" s="121"/>
      <c r="P89" s="60"/>
      <c r="Q89" s="60"/>
    </row>
    <row r="90" spans="1:17" s="155" customFormat="1" ht="12.75" customHeight="1" x14ac:dyDescent="0.2">
      <c r="A90" s="60"/>
      <c r="B90" s="138"/>
      <c r="C90" s="116"/>
      <c r="D90" s="56"/>
      <c r="E90" s="335"/>
      <c r="F90" s="336"/>
      <c r="G90" s="336"/>
      <c r="H90" s="240"/>
      <c r="I90" s="229"/>
      <c r="J90" s="224"/>
      <c r="K90" s="316"/>
      <c r="L90" s="317"/>
      <c r="M90" s="240"/>
      <c r="N90" s="234" t="str">
        <f>IF(COUNT(H90:M90)&gt;0,IF(COUNT(H90:I90)=2,IF(J90&gt;0,-PMT(J90/100,I90,H90),H90/I90),0)+K90+M90,"")</f>
        <v/>
      </c>
      <c r="O90" s="121"/>
      <c r="P90" s="60"/>
      <c r="Q90" s="60"/>
    </row>
    <row r="91" spans="1:17" s="155" customFormat="1" ht="12.75" customHeight="1" thickBot="1" x14ac:dyDescent="0.25">
      <c r="A91" s="60"/>
      <c r="B91" s="138"/>
      <c r="C91" s="116"/>
      <c r="D91" s="56"/>
      <c r="E91" s="344"/>
      <c r="F91" s="345"/>
      <c r="G91" s="345"/>
      <c r="H91" s="239"/>
      <c r="I91" s="230"/>
      <c r="J91" s="225"/>
      <c r="K91" s="318"/>
      <c r="L91" s="319"/>
      <c r="M91" s="239"/>
      <c r="N91" s="235" t="str">
        <f>IF(COUNT(H91:M91)&gt;0,IF(COUNT(H91:I91)=2,IF(J91&gt;0,-PMT(J91/100,I91,H91),H91/I91),0)+K91+M91,"")</f>
        <v/>
      </c>
      <c r="O91" s="121"/>
      <c r="P91" s="60"/>
      <c r="Q91" s="60"/>
    </row>
    <row r="92" spans="1:17" s="155" customFormat="1" ht="12.75" customHeight="1" thickBot="1" x14ac:dyDescent="0.25">
      <c r="A92" s="60"/>
      <c r="B92" s="138"/>
      <c r="C92" s="116"/>
      <c r="D92" s="56"/>
      <c r="E92" s="173"/>
      <c r="F92" s="173"/>
      <c r="G92" s="173"/>
      <c r="H92" s="173"/>
      <c r="I92" s="173"/>
      <c r="J92" s="173"/>
      <c r="K92" s="173"/>
      <c r="L92" s="105" t="str">
        <f>Translations!$B$52</f>
        <v>Sum</v>
      </c>
      <c r="M92" s="212" t="s">
        <v>103</v>
      </c>
      <c r="N92" s="193" t="str">
        <f>IF(COUNT(N87:N91)&gt;0,SUM(N87:N91),"")</f>
        <v/>
      </c>
      <c r="O92" s="121"/>
      <c r="P92" s="60"/>
      <c r="Q92" s="60"/>
    </row>
    <row r="93" spans="1:17" s="155" customFormat="1" ht="5.0999999999999996" customHeight="1" x14ac:dyDescent="0.2">
      <c r="A93" s="60"/>
      <c r="B93" s="138"/>
      <c r="C93" s="116"/>
      <c r="D93" s="56"/>
      <c r="E93" s="116"/>
      <c r="F93" s="116"/>
      <c r="G93" s="116"/>
      <c r="H93" s="116"/>
      <c r="I93" s="116"/>
      <c r="J93" s="116"/>
      <c r="K93" s="116"/>
      <c r="L93" s="116"/>
      <c r="M93" s="116"/>
      <c r="N93" s="116"/>
      <c r="O93" s="169"/>
      <c r="P93" s="60"/>
      <c r="Q93" s="60"/>
    </row>
    <row r="94" spans="1:17" s="155" customFormat="1" ht="15" customHeight="1" thickBot="1" x14ac:dyDescent="0.25">
      <c r="A94" s="60"/>
      <c r="B94" s="138"/>
      <c r="C94" s="116"/>
      <c r="D94" s="56"/>
      <c r="E94" s="48" t="str">
        <f>Translations!$B$75</f>
        <v>ii. Costs of the new equipment or new measures</v>
      </c>
      <c r="F94" s="56"/>
      <c r="G94" s="181"/>
      <c r="H94" s="56"/>
      <c r="I94" s="56"/>
      <c r="J94" s="56"/>
      <c r="K94" s="56"/>
      <c r="L94" s="56"/>
      <c r="M94" s="56"/>
      <c r="N94" s="56"/>
      <c r="O94" s="169"/>
      <c r="P94" s="60"/>
      <c r="Q94" s="60"/>
    </row>
    <row r="95" spans="1:17" s="155" customFormat="1" ht="12.75" customHeight="1" x14ac:dyDescent="0.2">
      <c r="A95" s="60"/>
      <c r="B95" s="138"/>
      <c r="C95" s="116"/>
      <c r="D95" s="56"/>
      <c r="E95" s="328" t="str">
        <f>Translations!$B$70</f>
        <v>Brief description</v>
      </c>
      <c r="F95" s="342"/>
      <c r="G95" s="342"/>
      <c r="H95" s="325" t="str">
        <f>Translations!$B$86</f>
        <v>Investment costs</v>
      </c>
      <c r="I95" s="326"/>
      <c r="J95" s="327"/>
      <c r="K95" s="328" t="str">
        <f>Translations!$B$87</f>
        <v>O&amp;M costs [€/year]</v>
      </c>
      <c r="L95" s="329"/>
      <c r="M95" s="320" t="str">
        <f>Translations!$B$88</f>
        <v>Other costs [€/year]</v>
      </c>
      <c r="N95" s="320" t="str">
        <f>Translations!$B$74</f>
        <v>Annual costs [€]</v>
      </c>
      <c r="O95" s="121"/>
      <c r="P95" s="60"/>
      <c r="Q95" s="60"/>
    </row>
    <row r="96" spans="1:17" s="222" customFormat="1" ht="25.5" customHeight="1" thickBot="1" x14ac:dyDescent="0.25">
      <c r="A96" s="179"/>
      <c r="B96" s="180"/>
      <c r="C96" s="167"/>
      <c r="D96" s="221"/>
      <c r="E96" s="330"/>
      <c r="F96" s="343"/>
      <c r="G96" s="343"/>
      <c r="H96" s="214" t="str">
        <f>Translations!$B$89</f>
        <v>Investment costs [€]</v>
      </c>
      <c r="I96" s="231" t="str">
        <f>Translations!$B$90</f>
        <v>depreciation period [years]</v>
      </c>
      <c r="J96" s="232" t="str">
        <f>Translations!$B$96</f>
        <v>interest rate [%]</v>
      </c>
      <c r="K96" s="330"/>
      <c r="L96" s="331"/>
      <c r="M96" s="321"/>
      <c r="N96" s="332"/>
      <c r="O96" s="122"/>
      <c r="P96" s="179"/>
      <c r="Q96" s="179"/>
    </row>
    <row r="97" spans="1:23" s="155" customFormat="1" ht="15" customHeight="1" x14ac:dyDescent="0.2">
      <c r="A97" s="60"/>
      <c r="B97" s="138"/>
      <c r="C97" s="116"/>
      <c r="D97" s="104"/>
      <c r="E97" s="333"/>
      <c r="F97" s="334"/>
      <c r="G97" s="334"/>
      <c r="H97" s="241"/>
      <c r="I97" s="228"/>
      <c r="J97" s="223"/>
      <c r="K97" s="322"/>
      <c r="L97" s="323"/>
      <c r="M97" s="241"/>
      <c r="N97" s="233" t="str">
        <f>IF(COUNT(H97:M97)&gt;0,IF(COUNT(H97:I97)=2,IF(J97&gt;0,-PMT(J97/100,I97,H97),H97/I97),0)+K97+M97,"")</f>
        <v/>
      </c>
      <c r="O97" s="121"/>
      <c r="P97" s="60"/>
      <c r="Q97" s="60"/>
    </row>
    <row r="98" spans="1:23" s="155" customFormat="1" ht="12.75" customHeight="1" x14ac:dyDescent="0.2">
      <c r="A98" s="60"/>
      <c r="B98" s="138"/>
      <c r="C98" s="116"/>
      <c r="D98" s="56"/>
      <c r="E98" s="335"/>
      <c r="F98" s="336"/>
      <c r="G98" s="336"/>
      <c r="H98" s="240"/>
      <c r="I98" s="229"/>
      <c r="J98" s="224"/>
      <c r="K98" s="316"/>
      <c r="L98" s="317"/>
      <c r="M98" s="240"/>
      <c r="N98" s="234" t="str">
        <f>IF(COUNT(H98:M98)&gt;0,IF(COUNT(H98:I98)=2,IF(J98&gt;0,-PMT(J98/100,I98,H98),H98/I98),0)+K98+M98,"")</f>
        <v/>
      </c>
      <c r="O98" s="121"/>
      <c r="P98" s="60"/>
      <c r="Q98" s="60"/>
    </row>
    <row r="99" spans="1:23" s="155" customFormat="1" ht="12.75" customHeight="1" x14ac:dyDescent="0.2">
      <c r="A99" s="60"/>
      <c r="B99" s="138"/>
      <c r="C99" s="116"/>
      <c r="D99" s="56"/>
      <c r="E99" s="335"/>
      <c r="F99" s="336"/>
      <c r="G99" s="336"/>
      <c r="H99" s="240"/>
      <c r="I99" s="229"/>
      <c r="J99" s="224"/>
      <c r="K99" s="316"/>
      <c r="L99" s="317"/>
      <c r="M99" s="240"/>
      <c r="N99" s="234" t="str">
        <f>IF(COUNT(H99:M99)&gt;0,IF(COUNT(H99:I99)=2,IF(J99&gt;0,-PMT(J99/100,I99,H99),H99/I99),0)+K99+M99,"")</f>
        <v/>
      </c>
      <c r="O99" s="121"/>
      <c r="P99" s="60"/>
      <c r="Q99" s="60"/>
    </row>
    <row r="100" spans="1:23" s="155" customFormat="1" ht="12.75" customHeight="1" x14ac:dyDescent="0.2">
      <c r="A100" s="60"/>
      <c r="B100" s="138"/>
      <c r="C100" s="116"/>
      <c r="D100" s="56"/>
      <c r="E100" s="335"/>
      <c r="F100" s="336"/>
      <c r="G100" s="336"/>
      <c r="H100" s="240"/>
      <c r="I100" s="229"/>
      <c r="J100" s="224"/>
      <c r="K100" s="316"/>
      <c r="L100" s="317"/>
      <c r="M100" s="240"/>
      <c r="N100" s="234" t="str">
        <f>IF(COUNT(H100:M100)&gt;0,IF(COUNT(H100:I100)=2,IF(J100&gt;0,-PMT(J100/100,I100,H100),H100/I100),0)+K100+M100,"")</f>
        <v/>
      </c>
      <c r="O100" s="121"/>
      <c r="P100" s="60"/>
      <c r="Q100" s="60"/>
    </row>
    <row r="101" spans="1:23" s="155" customFormat="1" ht="12.75" customHeight="1" thickBot="1" x14ac:dyDescent="0.25">
      <c r="A101" s="60"/>
      <c r="B101" s="138"/>
      <c r="C101" s="116"/>
      <c r="D101" s="56"/>
      <c r="E101" s="344"/>
      <c r="F101" s="345"/>
      <c r="G101" s="345"/>
      <c r="H101" s="239"/>
      <c r="I101" s="230"/>
      <c r="J101" s="225"/>
      <c r="K101" s="318"/>
      <c r="L101" s="319"/>
      <c r="M101" s="239"/>
      <c r="N101" s="235" t="str">
        <f>IF(COUNT(H101:M101)&gt;0,IF(COUNT(H101:I101)=2,IF(J101&gt;0,-PMT(J101/100,I101,H101),H101/I101),0)+K101+M101,"")</f>
        <v/>
      </c>
      <c r="O101" s="121"/>
      <c r="P101" s="60"/>
      <c r="Q101" s="60"/>
    </row>
    <row r="102" spans="1:23" s="155" customFormat="1" ht="15" customHeight="1" thickBot="1" x14ac:dyDescent="0.25">
      <c r="A102" s="60"/>
      <c r="B102" s="138"/>
      <c r="C102" s="116"/>
      <c r="D102" s="116"/>
      <c r="E102" s="116"/>
      <c r="F102" s="116"/>
      <c r="G102" s="116"/>
      <c r="H102" s="116"/>
      <c r="I102" s="116"/>
      <c r="J102" s="116"/>
      <c r="K102" s="116"/>
      <c r="L102" s="105" t="str">
        <f>Translations!$B$52</f>
        <v>Sum</v>
      </c>
      <c r="M102" s="212" t="s">
        <v>103</v>
      </c>
      <c r="N102" s="193" t="str">
        <f>IF(COUNT(N97:N101)&gt;0,SUM(N97:N101),"")</f>
        <v/>
      </c>
      <c r="O102" s="121"/>
      <c r="P102" s="60"/>
      <c r="Q102" s="60"/>
    </row>
    <row r="103" spans="1:23" s="155" customFormat="1" ht="15" customHeight="1" thickBot="1" x14ac:dyDescent="0.25">
      <c r="A103" s="60"/>
      <c r="B103" s="138"/>
      <c r="C103" s="116"/>
      <c r="D103" s="116"/>
      <c r="E103" s="116"/>
      <c r="F103" s="116"/>
      <c r="G103" s="116"/>
      <c r="H103" s="116"/>
      <c r="I103" s="116"/>
      <c r="J103" s="116"/>
      <c r="K103" s="116"/>
      <c r="L103" s="116"/>
      <c r="M103" s="116"/>
      <c r="N103" s="116"/>
      <c r="O103" s="121"/>
      <c r="P103" s="60"/>
      <c r="Q103" s="60"/>
    </row>
    <row r="104" spans="1:23" s="155" customFormat="1" ht="15" customHeight="1" thickBot="1" x14ac:dyDescent="0.25">
      <c r="A104" s="60"/>
      <c r="B104" s="138"/>
      <c r="C104" s="116"/>
      <c r="D104" s="61" t="s">
        <v>21</v>
      </c>
      <c r="E104" s="337" t="str">
        <f>Translations!$B$77</f>
        <v>Annual costs (Sum of all "additional" costs)</v>
      </c>
      <c r="F104" s="337"/>
      <c r="G104" s="337"/>
      <c r="H104" s="337"/>
      <c r="I104" s="337"/>
      <c r="J104" s="337"/>
      <c r="K104" s="337"/>
      <c r="L104" s="337"/>
      <c r="M104" s="192" t="s">
        <v>103</v>
      </c>
      <c r="N104" s="193" t="str">
        <f>IF(ISNUMBER(N102),N102-IF(ISNUMBER(N92),N92,0),"")</f>
        <v/>
      </c>
      <c r="O104" s="169"/>
      <c r="P104" s="60"/>
      <c r="Q104" s="60"/>
    </row>
    <row r="105" spans="1:23" s="155" customFormat="1" ht="5.0999999999999996" customHeight="1" x14ac:dyDescent="0.2">
      <c r="A105" s="60"/>
      <c r="B105" s="138"/>
      <c r="C105" s="116"/>
      <c r="D105" s="56"/>
      <c r="E105" s="182"/>
      <c r="F105" s="182"/>
      <c r="G105" s="182"/>
      <c r="H105" s="182"/>
      <c r="I105" s="182"/>
      <c r="J105" s="182"/>
      <c r="K105" s="182"/>
      <c r="L105" s="182"/>
      <c r="M105" s="182"/>
      <c r="N105" s="182"/>
      <c r="O105" s="169"/>
      <c r="P105" s="60"/>
      <c r="Q105" s="60"/>
    </row>
    <row r="106" spans="1:23" s="155" customFormat="1" ht="13.5" thickBot="1" x14ac:dyDescent="0.25">
      <c r="A106" s="60"/>
      <c r="B106" s="138"/>
      <c r="C106" s="116"/>
      <c r="D106" s="56"/>
      <c r="E106" s="145"/>
      <c r="F106" s="145"/>
      <c r="G106" s="61" t="str">
        <f>Translations!$B$78</f>
        <v>EUA price [€/t CO2e]</v>
      </c>
      <c r="H106" s="145"/>
      <c r="I106" s="61" t="str">
        <f>Translations!$B$79</f>
        <v>Average annual emissions</v>
      </c>
      <c r="J106" s="145"/>
      <c r="K106" s="61" t="str">
        <f>Translations!$B$80</f>
        <v>Improvement factor</v>
      </c>
      <c r="L106" s="145"/>
      <c r="M106" s="145"/>
      <c r="N106" s="145"/>
      <c r="O106" s="169"/>
      <c r="P106" s="60"/>
      <c r="Q106" s="60"/>
    </row>
    <row r="107" spans="1:23" s="155" customFormat="1" ht="15" customHeight="1" thickBot="1" x14ac:dyDescent="0.25">
      <c r="A107" s="60"/>
      <c r="B107" s="138"/>
      <c r="C107" s="116"/>
      <c r="D107" s="61" t="s">
        <v>3</v>
      </c>
      <c r="E107" s="337" t="str">
        <f>Translations!$B$81</f>
        <v>Annual Benefits</v>
      </c>
      <c r="F107" s="338"/>
      <c r="G107" s="168">
        <v>80</v>
      </c>
      <c r="H107" s="189" t="s">
        <v>102</v>
      </c>
      <c r="I107" s="202"/>
      <c r="J107" s="190" t="s">
        <v>102</v>
      </c>
      <c r="K107" s="170" t="str">
        <f>IF(AND(J77&lt;&gt;"",J77=FALSE),1/100,IF(COUNT(J79,J80)=2,J79-J80,""))</f>
        <v/>
      </c>
      <c r="L107" s="191"/>
      <c r="M107" s="192" t="s">
        <v>103</v>
      </c>
      <c r="N107" s="193" t="str">
        <f>IF(COUNT(G107,I107,K107)=3,G107*I107*K107,"")</f>
        <v/>
      </c>
      <c r="O107" s="169"/>
      <c r="P107" s="60"/>
      <c r="Q107" s="60"/>
    </row>
    <row r="108" spans="1:23" s="155" customFormat="1" ht="5.0999999999999996" customHeight="1" thickBot="1" x14ac:dyDescent="0.25">
      <c r="A108" s="60"/>
      <c r="B108" s="138"/>
      <c r="C108" s="116"/>
      <c r="D108" s="117"/>
      <c r="E108" s="182"/>
      <c r="F108" s="182"/>
      <c r="G108" s="182"/>
      <c r="H108" s="182"/>
      <c r="I108" s="182"/>
      <c r="J108" s="182"/>
      <c r="K108" s="182"/>
      <c r="L108" s="182"/>
      <c r="M108" s="182"/>
      <c r="N108" s="182"/>
      <c r="O108" s="183"/>
      <c r="P108" s="60"/>
      <c r="Q108" s="60"/>
    </row>
    <row r="109" spans="1:23" s="155" customFormat="1" ht="15" customHeight="1" thickBot="1" x14ac:dyDescent="0.25">
      <c r="A109" s="184"/>
      <c r="B109" s="185"/>
      <c r="C109" s="114"/>
      <c r="D109" s="61" t="s">
        <v>125</v>
      </c>
      <c r="E109" s="142" t="str">
        <f>Translations!$B$82</f>
        <v>Costs are unreasonable?</v>
      </c>
      <c r="F109" s="187"/>
      <c r="G109" s="187"/>
      <c r="H109" s="188"/>
      <c r="I109" s="172" t="str">
        <f>IF(COUNT(N104,N107)=2,AND(N104&gt;N107,N104&gt;IF(CNTR_SmallEmitter,1000,4000)),"")</f>
        <v/>
      </c>
      <c r="J109" s="115"/>
      <c r="K109" s="115"/>
      <c r="L109" s="115"/>
      <c r="M109" s="115"/>
      <c r="N109" s="115"/>
      <c r="O109" s="186"/>
      <c r="P109" s="184"/>
      <c r="Q109" s="184"/>
    </row>
    <row r="110" spans="1:23" ht="12.75" customHeight="1" thickBot="1" x14ac:dyDescent="0.25">
      <c r="A110" s="130"/>
      <c r="B110" s="138"/>
      <c r="C110" s="107"/>
      <c r="D110" s="10"/>
      <c r="E110" s="108"/>
      <c r="F110" s="9"/>
      <c r="G110" s="11"/>
      <c r="H110" s="11"/>
      <c r="I110" s="11"/>
      <c r="J110" s="11"/>
      <c r="K110" s="11"/>
      <c r="L110" s="11"/>
      <c r="M110" s="11"/>
      <c r="N110" s="11"/>
      <c r="O110" s="120"/>
      <c r="P110" s="101"/>
      <c r="Q110" s="5"/>
      <c r="R110" s="156"/>
      <c r="S110" s="156"/>
      <c r="T110" s="156"/>
      <c r="U110" s="156"/>
      <c r="V110" s="156"/>
      <c r="W110" s="156"/>
    </row>
    <row r="111" spans="1:23" s="155" customFormat="1" ht="12.75" customHeight="1" thickBot="1" x14ac:dyDescent="0.25">
      <c r="A111" s="60"/>
      <c r="B111" s="138"/>
      <c r="C111" s="56"/>
      <c r="D111" s="56"/>
      <c r="E111" s="56"/>
      <c r="F111" s="56"/>
      <c r="G111" s="56"/>
      <c r="H111" s="56"/>
      <c r="I111" s="56"/>
      <c r="J111" s="56"/>
      <c r="K111" s="56"/>
      <c r="L111" s="56"/>
      <c r="M111" s="56"/>
      <c r="N111" s="56"/>
      <c r="O111" s="121"/>
      <c r="P111" s="60"/>
      <c r="Q111" s="60"/>
    </row>
    <row r="112" spans="1:23" s="155" customFormat="1" ht="15.75" customHeight="1" thickBot="1" x14ac:dyDescent="0.25">
      <c r="A112" s="60"/>
      <c r="B112" s="138"/>
      <c r="C112" s="109">
        <f>C75+1</f>
        <v>3</v>
      </c>
      <c r="D112" s="56"/>
      <c r="E112" s="324" t="str">
        <f>Translations!$B$54</f>
        <v>This is an optional tool for calculating whether costs can be considered as unreasonable.</v>
      </c>
      <c r="F112" s="324"/>
      <c r="G112" s="324"/>
      <c r="H112" s="324"/>
      <c r="I112" s="324"/>
      <c r="J112" s="324"/>
      <c r="K112" s="324"/>
      <c r="L112" s="324"/>
      <c r="M112" s="324"/>
      <c r="N112" s="324"/>
      <c r="O112" s="121"/>
      <c r="P112" s="60"/>
      <c r="Q112" s="60"/>
    </row>
    <row r="113" spans="1:17" s="155" customFormat="1" ht="5.0999999999999996" customHeight="1" x14ac:dyDescent="0.2">
      <c r="A113" s="60"/>
      <c r="B113" s="138"/>
      <c r="C113" s="194"/>
      <c r="D113" s="56"/>
      <c r="E113" s="173"/>
      <c r="F113" s="173"/>
      <c r="G113" s="173"/>
      <c r="H113" s="173"/>
      <c r="I113" s="173"/>
      <c r="J113" s="173"/>
      <c r="K113" s="173"/>
      <c r="L113" s="173"/>
      <c r="M113" s="173"/>
      <c r="N113" s="173"/>
      <c r="O113" s="121"/>
      <c r="P113" s="60"/>
      <c r="Q113" s="60"/>
    </row>
    <row r="114" spans="1:17" s="155" customFormat="1" ht="12.75" customHeight="1" x14ac:dyDescent="0.2">
      <c r="A114" s="60"/>
      <c r="B114" s="138"/>
      <c r="C114" s="116"/>
      <c r="D114" s="61" t="s">
        <v>1</v>
      </c>
      <c r="E114" s="337" t="str">
        <f>Translations!$B$55</f>
        <v>Direct impact on accuracy?</v>
      </c>
      <c r="F114" s="337"/>
      <c r="G114" s="337"/>
      <c r="H114" s="337"/>
      <c r="I114" s="338"/>
      <c r="J114" s="220"/>
      <c r="K114" s="174"/>
      <c r="L114" s="174"/>
      <c r="M114" s="174"/>
      <c r="N114" s="174"/>
      <c r="O114" s="121"/>
      <c r="P114" s="60"/>
      <c r="Q114" s="60"/>
    </row>
    <row r="115" spans="1:17" s="155" customFormat="1" ht="5.0999999999999996" customHeight="1" x14ac:dyDescent="0.2">
      <c r="A115" s="60"/>
      <c r="B115" s="138"/>
      <c r="C115" s="116"/>
      <c r="D115" s="56"/>
      <c r="E115" s="82"/>
      <c r="F115" s="82"/>
      <c r="G115" s="82"/>
      <c r="H115" s="82"/>
      <c r="I115" s="82"/>
      <c r="J115" s="82"/>
      <c r="K115" s="82"/>
      <c r="L115" s="82"/>
      <c r="M115" s="82"/>
      <c r="N115" s="82"/>
      <c r="O115" s="121"/>
      <c r="P115" s="60"/>
      <c r="Q115" s="60"/>
    </row>
    <row r="116" spans="1:17" s="155" customFormat="1" ht="12.75" customHeight="1" x14ac:dyDescent="0.2">
      <c r="A116" s="60"/>
      <c r="B116" s="138"/>
      <c r="C116" s="116"/>
      <c r="D116" s="56"/>
      <c r="E116" s="339" t="str">
        <f>Translations!$B$57</f>
        <v>Uncertainty currently achieved:</v>
      </c>
      <c r="F116" s="339"/>
      <c r="G116" s="339"/>
      <c r="H116" s="339"/>
      <c r="I116" s="340"/>
      <c r="J116" s="201"/>
      <c r="K116" s="247" t="str">
        <f>IF(J116&lt;0,EUconst_ERR_Inconsistent,"")</f>
        <v/>
      </c>
      <c r="L116" s="173"/>
      <c r="M116" s="173"/>
      <c r="N116" s="173"/>
      <c r="O116" s="121"/>
      <c r="P116" s="60"/>
      <c r="Q116" s="176" t="b">
        <f>AND(J114&lt;&gt;"",J114=FALSE)</f>
        <v>0</v>
      </c>
    </row>
    <row r="117" spans="1:17" s="155" customFormat="1" ht="12.75" customHeight="1" x14ac:dyDescent="0.2">
      <c r="A117" s="60"/>
      <c r="B117" s="138"/>
      <c r="C117" s="116"/>
      <c r="D117" s="56"/>
      <c r="E117" s="339" t="str">
        <f>Translations!$B$58</f>
        <v>Uncertainty related to the tier required:</v>
      </c>
      <c r="F117" s="339"/>
      <c r="G117" s="339"/>
      <c r="H117" s="339"/>
      <c r="I117" s="340"/>
      <c r="J117" s="201"/>
      <c r="K117" s="173"/>
      <c r="L117" s="173"/>
      <c r="M117" s="173"/>
      <c r="N117" s="173"/>
      <c r="O117" s="121"/>
      <c r="P117" s="60"/>
      <c r="Q117" s="176" t="b">
        <f>Q116</f>
        <v>0</v>
      </c>
    </row>
    <row r="118" spans="1:17" s="155" customFormat="1" ht="5.0999999999999996" customHeight="1" x14ac:dyDescent="0.2">
      <c r="A118" s="60"/>
      <c r="B118" s="138"/>
      <c r="C118" s="116"/>
      <c r="D118" s="56"/>
      <c r="E118" s="175"/>
      <c r="F118" s="175"/>
      <c r="G118" s="175"/>
      <c r="H118" s="175"/>
      <c r="I118" s="175"/>
      <c r="J118" s="173"/>
      <c r="K118" s="173"/>
      <c r="L118" s="173"/>
      <c r="M118" s="173"/>
      <c r="N118" s="173"/>
      <c r="O118" s="121"/>
      <c r="P118" s="60"/>
      <c r="Q118" s="60"/>
    </row>
    <row r="119" spans="1:17" s="155" customFormat="1" ht="12.75" customHeight="1" x14ac:dyDescent="0.2">
      <c r="A119" s="60"/>
      <c r="B119" s="138"/>
      <c r="C119" s="116"/>
      <c r="D119" s="61" t="s">
        <v>2</v>
      </c>
      <c r="E119" s="341" t="str">
        <f>Translations!$B$59</f>
        <v>Types of costs</v>
      </c>
      <c r="F119" s="341"/>
      <c r="G119" s="341"/>
      <c r="H119" s="341"/>
      <c r="I119" s="341"/>
      <c r="J119" s="341"/>
      <c r="K119" s="341"/>
      <c r="L119" s="341"/>
      <c r="M119" s="341"/>
      <c r="N119" s="341"/>
      <c r="O119" s="121"/>
      <c r="P119" s="60"/>
      <c r="Q119" s="60"/>
    </row>
    <row r="120" spans="1:17" s="155" customFormat="1" ht="5.0999999999999996" customHeight="1" x14ac:dyDescent="0.2">
      <c r="A120" s="60"/>
      <c r="B120" s="138"/>
      <c r="C120" s="116"/>
      <c r="D120" s="56"/>
      <c r="E120" s="173"/>
      <c r="F120" s="173"/>
      <c r="G120" s="173"/>
      <c r="H120" s="173"/>
      <c r="I120" s="173"/>
      <c r="J120" s="173"/>
      <c r="K120" s="173"/>
      <c r="L120" s="173"/>
      <c r="M120" s="56"/>
      <c r="N120" s="173"/>
      <c r="O120" s="121"/>
      <c r="P120" s="60"/>
      <c r="Q120" s="60"/>
    </row>
    <row r="121" spans="1:17" s="155" customFormat="1" ht="13.5" thickBot="1" x14ac:dyDescent="0.25">
      <c r="A121" s="60"/>
      <c r="B121" s="138"/>
      <c r="C121" s="116"/>
      <c r="D121" s="56"/>
      <c r="E121" s="48" t="str">
        <f>Translations!$B$72</f>
        <v>i. Current or reference costs</v>
      </c>
      <c r="F121" s="173"/>
      <c r="G121" s="173"/>
      <c r="H121" s="173"/>
      <c r="I121" s="173"/>
      <c r="J121" s="173"/>
      <c r="K121" s="173"/>
      <c r="L121" s="173"/>
      <c r="M121" s="56"/>
      <c r="N121" s="173"/>
      <c r="O121" s="121"/>
      <c r="P121" s="60"/>
      <c r="Q121" s="60"/>
    </row>
    <row r="122" spans="1:17" s="155" customFormat="1" ht="12.75" customHeight="1" x14ac:dyDescent="0.2">
      <c r="A122" s="60"/>
      <c r="B122" s="138"/>
      <c r="C122" s="116"/>
      <c r="D122" s="56"/>
      <c r="E122" s="328" t="str">
        <f>Translations!$B$70</f>
        <v>Brief description</v>
      </c>
      <c r="F122" s="342"/>
      <c r="G122" s="342"/>
      <c r="H122" s="325" t="str">
        <f>Translations!$B$86</f>
        <v>Investment costs</v>
      </c>
      <c r="I122" s="326"/>
      <c r="J122" s="327"/>
      <c r="K122" s="328" t="str">
        <f>Translations!$B$87</f>
        <v>O&amp;M costs [€/year]</v>
      </c>
      <c r="L122" s="329"/>
      <c r="M122" s="320" t="str">
        <f>Translations!$B$88</f>
        <v>Other costs [€/year]</v>
      </c>
      <c r="N122" s="320" t="str">
        <f>Translations!$B$74</f>
        <v>Annual costs [€]</v>
      </c>
      <c r="O122" s="121"/>
      <c r="P122" s="60"/>
      <c r="Q122" s="60"/>
    </row>
    <row r="123" spans="1:17" s="222" customFormat="1" ht="25.5" customHeight="1" thickBot="1" x14ac:dyDescent="0.25">
      <c r="A123" s="179"/>
      <c r="B123" s="180"/>
      <c r="C123" s="167"/>
      <c r="D123" s="221"/>
      <c r="E123" s="330"/>
      <c r="F123" s="343"/>
      <c r="G123" s="343"/>
      <c r="H123" s="214" t="str">
        <f>Translations!$B$89</f>
        <v>Investment costs [€]</v>
      </c>
      <c r="I123" s="231" t="str">
        <f>Translations!$B$90</f>
        <v>depreciation period [years]</v>
      </c>
      <c r="J123" s="232" t="str">
        <f>Translations!$B$96</f>
        <v>interest rate [%]</v>
      </c>
      <c r="K123" s="330"/>
      <c r="L123" s="331"/>
      <c r="M123" s="321"/>
      <c r="N123" s="332"/>
      <c r="O123" s="122"/>
      <c r="P123" s="179"/>
      <c r="Q123" s="179"/>
    </row>
    <row r="124" spans="1:17" s="155" customFormat="1" ht="15" customHeight="1" x14ac:dyDescent="0.2">
      <c r="A124" s="60"/>
      <c r="B124" s="138"/>
      <c r="C124" s="116"/>
      <c r="D124" s="104"/>
      <c r="E124" s="333"/>
      <c r="F124" s="334"/>
      <c r="G124" s="334"/>
      <c r="H124" s="241"/>
      <c r="I124" s="228"/>
      <c r="J124" s="223"/>
      <c r="K124" s="322"/>
      <c r="L124" s="323"/>
      <c r="M124" s="241"/>
      <c r="N124" s="233" t="str">
        <f>IF(COUNT(H124:M124)&gt;0,IF(COUNT(H124:I124)=2,IF(J124&gt;0,-PMT(J124/100,I124,H124),H124/I124),0)+K124+M124,"")</f>
        <v/>
      </c>
      <c r="O124" s="183"/>
      <c r="P124" s="60"/>
      <c r="Q124" s="60"/>
    </row>
    <row r="125" spans="1:17" s="155" customFormat="1" ht="12.75" customHeight="1" x14ac:dyDescent="0.2">
      <c r="A125" s="60"/>
      <c r="B125" s="138"/>
      <c r="C125" s="116"/>
      <c r="D125" s="56"/>
      <c r="E125" s="335"/>
      <c r="F125" s="336"/>
      <c r="G125" s="336"/>
      <c r="H125" s="240"/>
      <c r="I125" s="229"/>
      <c r="J125" s="224"/>
      <c r="K125" s="316"/>
      <c r="L125" s="317"/>
      <c r="M125" s="240"/>
      <c r="N125" s="234" t="str">
        <f>IF(COUNT(H125:M125)&gt;0,IF(COUNT(H125:I125)=2,IF(J125&gt;0,-PMT(J125/100,I125,H125),H125/I125),0)+K125+M125,"")</f>
        <v/>
      </c>
      <c r="O125" s="121"/>
      <c r="P125" s="60"/>
      <c r="Q125" s="60"/>
    </row>
    <row r="126" spans="1:17" s="155" customFormat="1" ht="12.75" customHeight="1" x14ac:dyDescent="0.2">
      <c r="A126" s="60"/>
      <c r="B126" s="138"/>
      <c r="C126" s="116"/>
      <c r="D126" s="56"/>
      <c r="E126" s="335"/>
      <c r="F126" s="336"/>
      <c r="G126" s="336"/>
      <c r="H126" s="240"/>
      <c r="I126" s="229"/>
      <c r="J126" s="224"/>
      <c r="K126" s="316"/>
      <c r="L126" s="317"/>
      <c r="M126" s="240"/>
      <c r="N126" s="234" t="str">
        <f>IF(COUNT(H126:M126)&gt;0,IF(COUNT(H126:I126)=2,IF(J126&gt;0,-PMT(J126/100,I126,H126),H126/I126),0)+K126+M126,"")</f>
        <v/>
      </c>
      <c r="O126" s="121"/>
      <c r="P126" s="60"/>
      <c r="Q126" s="60"/>
    </row>
    <row r="127" spans="1:17" s="155" customFormat="1" ht="12.75" customHeight="1" x14ac:dyDescent="0.2">
      <c r="A127" s="60"/>
      <c r="B127" s="138"/>
      <c r="C127" s="116"/>
      <c r="D127" s="56"/>
      <c r="E127" s="335"/>
      <c r="F127" s="336"/>
      <c r="G127" s="336"/>
      <c r="H127" s="240"/>
      <c r="I127" s="229"/>
      <c r="J127" s="224"/>
      <c r="K127" s="316"/>
      <c r="L127" s="317"/>
      <c r="M127" s="240"/>
      <c r="N127" s="234" t="str">
        <f>IF(COUNT(H127:M127)&gt;0,IF(COUNT(H127:I127)=2,IF(J127&gt;0,-PMT(J127/100,I127,H127),H127/I127),0)+K127+M127,"")</f>
        <v/>
      </c>
      <c r="O127" s="121"/>
      <c r="P127" s="60"/>
      <c r="Q127" s="60"/>
    </row>
    <row r="128" spans="1:17" s="155" customFormat="1" ht="12.75" customHeight="1" thickBot="1" x14ac:dyDescent="0.25">
      <c r="A128" s="60"/>
      <c r="B128" s="138"/>
      <c r="C128" s="116"/>
      <c r="D128" s="56"/>
      <c r="E128" s="344"/>
      <c r="F128" s="345"/>
      <c r="G128" s="345"/>
      <c r="H128" s="239"/>
      <c r="I128" s="230"/>
      <c r="J128" s="225"/>
      <c r="K128" s="318"/>
      <c r="L128" s="319"/>
      <c r="M128" s="239"/>
      <c r="N128" s="235" t="str">
        <f>IF(COUNT(H128:M128)&gt;0,IF(COUNT(H128:I128)=2,IF(J128&gt;0,-PMT(J128/100,I128,H128),H128/I128),0)+K128+M128,"")</f>
        <v/>
      </c>
      <c r="O128" s="121"/>
      <c r="P128" s="60"/>
      <c r="Q128" s="60"/>
    </row>
    <row r="129" spans="1:17" s="155" customFormat="1" ht="12.75" customHeight="1" thickBot="1" x14ac:dyDescent="0.25">
      <c r="A129" s="60"/>
      <c r="B129" s="138"/>
      <c r="C129" s="116"/>
      <c r="D129" s="56"/>
      <c r="E129" s="173"/>
      <c r="F129" s="173"/>
      <c r="G129" s="173"/>
      <c r="H129" s="173"/>
      <c r="I129" s="173"/>
      <c r="J129" s="173"/>
      <c r="K129" s="173"/>
      <c r="L129" s="105" t="str">
        <f>Translations!$B$52</f>
        <v>Sum</v>
      </c>
      <c r="M129" s="212" t="s">
        <v>103</v>
      </c>
      <c r="N129" s="193" t="str">
        <f>IF(COUNT(N124:N128)&gt;0,SUM(N124:N128),"")</f>
        <v/>
      </c>
      <c r="O129" s="121"/>
      <c r="P129" s="60"/>
      <c r="Q129" s="60"/>
    </row>
    <row r="130" spans="1:17" s="155" customFormat="1" ht="5.0999999999999996" customHeight="1" x14ac:dyDescent="0.2">
      <c r="A130" s="60"/>
      <c r="B130" s="138"/>
      <c r="C130" s="116"/>
      <c r="D130" s="56"/>
      <c r="E130" s="116"/>
      <c r="F130" s="116"/>
      <c r="G130" s="116"/>
      <c r="H130" s="116"/>
      <c r="I130" s="116"/>
      <c r="J130" s="116"/>
      <c r="K130" s="116"/>
      <c r="L130" s="116"/>
      <c r="M130" s="116"/>
      <c r="N130" s="116"/>
      <c r="O130" s="169"/>
      <c r="P130" s="60"/>
      <c r="Q130" s="60"/>
    </row>
    <row r="131" spans="1:17" s="155" customFormat="1" ht="15" customHeight="1" thickBot="1" x14ac:dyDescent="0.25">
      <c r="A131" s="60"/>
      <c r="B131" s="138"/>
      <c r="C131" s="116"/>
      <c r="D131" s="56"/>
      <c r="E131" s="48" t="str">
        <f>Translations!$B$75</f>
        <v>ii. Costs of the new equipment or new measures</v>
      </c>
      <c r="F131" s="56"/>
      <c r="G131" s="181"/>
      <c r="H131" s="56"/>
      <c r="I131" s="56"/>
      <c r="J131" s="56"/>
      <c r="K131" s="56"/>
      <c r="L131" s="56"/>
      <c r="M131" s="56"/>
      <c r="N131" s="56"/>
      <c r="O131" s="169"/>
      <c r="P131" s="60"/>
      <c r="Q131" s="60"/>
    </row>
    <row r="132" spans="1:17" s="155" customFormat="1" ht="12.75" customHeight="1" x14ac:dyDescent="0.2">
      <c r="A132" s="60"/>
      <c r="B132" s="138"/>
      <c r="C132" s="116"/>
      <c r="D132" s="56"/>
      <c r="E132" s="328" t="str">
        <f>Translations!$B$70</f>
        <v>Brief description</v>
      </c>
      <c r="F132" s="342"/>
      <c r="G132" s="342"/>
      <c r="H132" s="325" t="str">
        <f>Translations!$B$86</f>
        <v>Investment costs</v>
      </c>
      <c r="I132" s="326"/>
      <c r="J132" s="327"/>
      <c r="K132" s="328" t="str">
        <f>Translations!$B$87</f>
        <v>O&amp;M costs [€/year]</v>
      </c>
      <c r="L132" s="329"/>
      <c r="M132" s="320" t="str">
        <f>Translations!$B$88</f>
        <v>Other costs [€/year]</v>
      </c>
      <c r="N132" s="320" t="str">
        <f>Translations!$B$74</f>
        <v>Annual costs [€]</v>
      </c>
      <c r="O132" s="121"/>
      <c r="P132" s="60"/>
      <c r="Q132" s="60"/>
    </row>
    <row r="133" spans="1:17" s="222" customFormat="1" ht="25.5" customHeight="1" thickBot="1" x14ac:dyDescent="0.25">
      <c r="A133" s="179"/>
      <c r="B133" s="180"/>
      <c r="C133" s="167"/>
      <c r="D133" s="221"/>
      <c r="E133" s="330"/>
      <c r="F133" s="343"/>
      <c r="G133" s="343"/>
      <c r="H133" s="214" t="str">
        <f>Translations!$B$89</f>
        <v>Investment costs [€]</v>
      </c>
      <c r="I133" s="231" t="str">
        <f>Translations!$B$90</f>
        <v>depreciation period [years]</v>
      </c>
      <c r="J133" s="232" t="str">
        <f>Translations!$B$96</f>
        <v>interest rate [%]</v>
      </c>
      <c r="K133" s="330"/>
      <c r="L133" s="331"/>
      <c r="M133" s="321"/>
      <c r="N133" s="332"/>
      <c r="O133" s="122"/>
      <c r="P133" s="179"/>
      <c r="Q133" s="179"/>
    </row>
    <row r="134" spans="1:17" s="155" customFormat="1" ht="15" customHeight="1" x14ac:dyDescent="0.2">
      <c r="A134" s="60"/>
      <c r="B134" s="138"/>
      <c r="C134" s="116"/>
      <c r="D134" s="104"/>
      <c r="E134" s="333"/>
      <c r="F134" s="334"/>
      <c r="G134" s="334"/>
      <c r="H134" s="241"/>
      <c r="I134" s="228"/>
      <c r="J134" s="223"/>
      <c r="K134" s="322"/>
      <c r="L134" s="323"/>
      <c r="M134" s="241"/>
      <c r="N134" s="233" t="str">
        <f>IF(COUNT(H134:M134)&gt;0,IF(COUNT(H134:I134)=2,IF(J134&gt;0,-PMT(J134/100,I134,H134),H134/I134),0)+K134+M134,"")</f>
        <v/>
      </c>
      <c r="O134" s="121"/>
      <c r="P134" s="60"/>
      <c r="Q134" s="60"/>
    </row>
    <row r="135" spans="1:17" s="155" customFormat="1" ht="12.75" customHeight="1" x14ac:dyDescent="0.2">
      <c r="A135" s="60"/>
      <c r="B135" s="138"/>
      <c r="C135" s="116"/>
      <c r="D135" s="56"/>
      <c r="E135" s="335"/>
      <c r="F135" s="336"/>
      <c r="G135" s="336"/>
      <c r="H135" s="240"/>
      <c r="I135" s="229"/>
      <c r="J135" s="224"/>
      <c r="K135" s="316"/>
      <c r="L135" s="317"/>
      <c r="M135" s="240"/>
      <c r="N135" s="234" t="str">
        <f>IF(COUNT(H135:M135)&gt;0,IF(COUNT(H135:I135)=2,IF(J135&gt;0,-PMT(J135/100,I135,H135),H135/I135),0)+K135+M135,"")</f>
        <v/>
      </c>
      <c r="O135" s="121"/>
      <c r="P135" s="60"/>
      <c r="Q135" s="60"/>
    </row>
    <row r="136" spans="1:17" s="155" customFormat="1" ht="12.75" customHeight="1" x14ac:dyDescent="0.2">
      <c r="A136" s="60"/>
      <c r="B136" s="138"/>
      <c r="C136" s="116"/>
      <c r="D136" s="56"/>
      <c r="E136" s="335"/>
      <c r="F136" s="336"/>
      <c r="G136" s="336"/>
      <c r="H136" s="240"/>
      <c r="I136" s="229"/>
      <c r="J136" s="224"/>
      <c r="K136" s="316"/>
      <c r="L136" s="317"/>
      <c r="M136" s="240"/>
      <c r="N136" s="234" t="str">
        <f>IF(COUNT(H136:M136)&gt;0,IF(COUNT(H136:I136)=2,IF(J136&gt;0,-PMT(J136/100,I136,H136),H136/I136),0)+K136+M136,"")</f>
        <v/>
      </c>
      <c r="O136" s="121"/>
      <c r="P136" s="60"/>
      <c r="Q136" s="60"/>
    </row>
    <row r="137" spans="1:17" s="155" customFormat="1" ht="12.75" customHeight="1" x14ac:dyDescent="0.2">
      <c r="A137" s="60"/>
      <c r="B137" s="138"/>
      <c r="C137" s="116"/>
      <c r="D137" s="56"/>
      <c r="E137" s="335"/>
      <c r="F137" s="336"/>
      <c r="G137" s="336"/>
      <c r="H137" s="240"/>
      <c r="I137" s="229"/>
      <c r="J137" s="224"/>
      <c r="K137" s="316"/>
      <c r="L137" s="317"/>
      <c r="M137" s="240"/>
      <c r="N137" s="234" t="str">
        <f>IF(COUNT(H137:M137)&gt;0,IF(COUNT(H137:I137)=2,IF(J137&gt;0,-PMT(J137/100,I137,H137),H137/I137),0)+K137+M137,"")</f>
        <v/>
      </c>
      <c r="O137" s="121"/>
      <c r="P137" s="60"/>
      <c r="Q137" s="60"/>
    </row>
    <row r="138" spans="1:17" s="155" customFormat="1" ht="12.75" customHeight="1" thickBot="1" x14ac:dyDescent="0.25">
      <c r="A138" s="60"/>
      <c r="B138" s="138"/>
      <c r="C138" s="116"/>
      <c r="D138" s="56"/>
      <c r="E138" s="344"/>
      <c r="F138" s="345"/>
      <c r="G138" s="345"/>
      <c r="H138" s="239"/>
      <c r="I138" s="230"/>
      <c r="J138" s="225"/>
      <c r="K138" s="318"/>
      <c r="L138" s="319"/>
      <c r="M138" s="239"/>
      <c r="N138" s="235" t="str">
        <f>IF(COUNT(H138:M138)&gt;0,IF(COUNT(H138:I138)=2,IF(J138&gt;0,-PMT(J138/100,I138,H138),H138/I138),0)+K138+M138,"")</f>
        <v/>
      </c>
      <c r="O138" s="121"/>
      <c r="P138" s="60"/>
      <c r="Q138" s="60"/>
    </row>
    <row r="139" spans="1:17" s="155" customFormat="1" ht="15" customHeight="1" thickBot="1" x14ac:dyDescent="0.25">
      <c r="A139" s="60"/>
      <c r="B139" s="138"/>
      <c r="C139" s="116"/>
      <c r="D139" s="116"/>
      <c r="E139" s="116"/>
      <c r="F139" s="116"/>
      <c r="G139" s="116"/>
      <c r="H139" s="116"/>
      <c r="I139" s="116"/>
      <c r="J139" s="116"/>
      <c r="K139" s="116"/>
      <c r="L139" s="105" t="str">
        <f>Translations!$B$52</f>
        <v>Sum</v>
      </c>
      <c r="M139" s="212" t="s">
        <v>103</v>
      </c>
      <c r="N139" s="193" t="str">
        <f>IF(COUNT(N134:N138)&gt;0,SUM(N134:N138),"")</f>
        <v/>
      </c>
      <c r="O139" s="121"/>
      <c r="P139" s="60"/>
      <c r="Q139" s="60"/>
    </row>
    <row r="140" spans="1:17" s="155" customFormat="1" ht="15" customHeight="1" thickBot="1" x14ac:dyDescent="0.25">
      <c r="A140" s="60"/>
      <c r="B140" s="138"/>
      <c r="C140" s="116"/>
      <c r="D140" s="116"/>
      <c r="E140" s="116"/>
      <c r="F140" s="116"/>
      <c r="G140" s="116"/>
      <c r="H140" s="116"/>
      <c r="I140" s="116"/>
      <c r="J140" s="116"/>
      <c r="K140" s="116"/>
      <c r="L140" s="116"/>
      <c r="M140" s="116"/>
      <c r="N140" s="116"/>
      <c r="O140" s="121"/>
      <c r="P140" s="60"/>
      <c r="Q140" s="60"/>
    </row>
    <row r="141" spans="1:17" s="155" customFormat="1" ht="15" customHeight="1" thickBot="1" x14ac:dyDescent="0.25">
      <c r="A141" s="60"/>
      <c r="B141" s="138"/>
      <c r="C141" s="116"/>
      <c r="D141" s="61" t="s">
        <v>21</v>
      </c>
      <c r="E141" s="337" t="str">
        <f>Translations!$B$77</f>
        <v>Annual costs (Sum of all "additional" costs)</v>
      </c>
      <c r="F141" s="337"/>
      <c r="G141" s="337"/>
      <c r="H141" s="337"/>
      <c r="I141" s="337"/>
      <c r="J141" s="337"/>
      <c r="K141" s="337"/>
      <c r="L141" s="337"/>
      <c r="M141" s="192" t="s">
        <v>103</v>
      </c>
      <c r="N141" s="193" t="str">
        <f>IF(ISNUMBER(N139),N139-IF(ISNUMBER(N129),N129,0),"")</f>
        <v/>
      </c>
      <c r="O141" s="169"/>
      <c r="P141" s="60"/>
      <c r="Q141" s="60"/>
    </row>
    <row r="142" spans="1:17" s="155" customFormat="1" ht="5.0999999999999996" customHeight="1" x14ac:dyDescent="0.2">
      <c r="A142" s="60"/>
      <c r="B142" s="138"/>
      <c r="C142" s="116"/>
      <c r="D142" s="56"/>
      <c r="E142" s="182"/>
      <c r="F142" s="182"/>
      <c r="G142" s="182"/>
      <c r="H142" s="182"/>
      <c r="I142" s="182"/>
      <c r="J142" s="182"/>
      <c r="K142" s="182"/>
      <c r="L142" s="182"/>
      <c r="M142" s="182"/>
      <c r="N142" s="182"/>
      <c r="O142" s="169"/>
      <c r="P142" s="60"/>
      <c r="Q142" s="60"/>
    </row>
    <row r="143" spans="1:17" s="155" customFormat="1" ht="13.5" thickBot="1" x14ac:dyDescent="0.25">
      <c r="A143" s="60"/>
      <c r="B143" s="138"/>
      <c r="C143" s="116"/>
      <c r="D143" s="56"/>
      <c r="E143" s="145"/>
      <c r="F143" s="145"/>
      <c r="G143" s="61" t="str">
        <f>Translations!$B$78</f>
        <v>EUA price [€/t CO2e]</v>
      </c>
      <c r="H143" s="145"/>
      <c r="I143" s="61" t="str">
        <f>Translations!$B$79</f>
        <v>Average annual emissions</v>
      </c>
      <c r="J143" s="145"/>
      <c r="K143" s="61" t="str">
        <f>Translations!$B$80</f>
        <v>Improvement factor</v>
      </c>
      <c r="L143" s="145"/>
      <c r="M143" s="145"/>
      <c r="N143" s="145"/>
      <c r="O143" s="169"/>
      <c r="P143" s="60"/>
      <c r="Q143" s="60"/>
    </row>
    <row r="144" spans="1:17" s="155" customFormat="1" ht="15" customHeight="1" thickBot="1" x14ac:dyDescent="0.25">
      <c r="A144" s="60"/>
      <c r="B144" s="138"/>
      <c r="C144" s="116"/>
      <c r="D144" s="61" t="s">
        <v>3</v>
      </c>
      <c r="E144" s="337" t="str">
        <f>Translations!$B$81</f>
        <v>Annual Benefits</v>
      </c>
      <c r="F144" s="338"/>
      <c r="G144" s="168">
        <v>80</v>
      </c>
      <c r="H144" s="189" t="s">
        <v>102</v>
      </c>
      <c r="I144" s="202"/>
      <c r="J144" s="190" t="s">
        <v>102</v>
      </c>
      <c r="K144" s="170" t="str">
        <f>IF(AND(J114&lt;&gt;"",J114=FALSE),1/100,IF(COUNT(J116,J117)=2,J116-J117,""))</f>
        <v/>
      </c>
      <c r="L144" s="191"/>
      <c r="M144" s="192" t="s">
        <v>103</v>
      </c>
      <c r="N144" s="193" t="str">
        <f>IF(COUNT(G144,I144,K144)=3,G144*I144*K144,"")</f>
        <v/>
      </c>
      <c r="O144" s="169"/>
      <c r="P144" s="60"/>
      <c r="Q144" s="60"/>
    </row>
    <row r="145" spans="1:23" s="155" customFormat="1" ht="5.0999999999999996" customHeight="1" thickBot="1" x14ac:dyDescent="0.25">
      <c r="A145" s="60"/>
      <c r="B145" s="138"/>
      <c r="C145" s="116"/>
      <c r="D145" s="117"/>
      <c r="E145" s="182"/>
      <c r="F145" s="182"/>
      <c r="G145" s="182"/>
      <c r="H145" s="182"/>
      <c r="I145" s="182"/>
      <c r="J145" s="182"/>
      <c r="K145" s="182"/>
      <c r="L145" s="182"/>
      <c r="M145" s="182"/>
      <c r="N145" s="182"/>
      <c r="O145" s="183"/>
      <c r="P145" s="60"/>
      <c r="Q145" s="60"/>
    </row>
    <row r="146" spans="1:23" s="155" customFormat="1" ht="15" customHeight="1" thickBot="1" x14ac:dyDescent="0.25">
      <c r="A146" s="184"/>
      <c r="B146" s="185"/>
      <c r="C146" s="114"/>
      <c r="D146" s="61" t="s">
        <v>125</v>
      </c>
      <c r="E146" s="142" t="str">
        <f>Translations!$B$82</f>
        <v>Costs are unreasonable?</v>
      </c>
      <c r="F146" s="187"/>
      <c r="G146" s="187"/>
      <c r="H146" s="188"/>
      <c r="I146" s="172" t="str">
        <f>IF(COUNT(N141,N144)=2,AND(N141&gt;N144,N141&gt;IF(CNTR_SmallEmitter,1000,4000)),"")</f>
        <v/>
      </c>
      <c r="J146" s="115"/>
      <c r="K146" s="115"/>
      <c r="L146" s="115"/>
      <c r="M146" s="115"/>
      <c r="N146" s="115"/>
      <c r="O146" s="186"/>
      <c r="P146" s="184"/>
      <c r="Q146" s="184"/>
    </row>
    <row r="147" spans="1:23" ht="12.75" customHeight="1" thickBot="1" x14ac:dyDescent="0.25">
      <c r="A147" s="130"/>
      <c r="B147" s="138"/>
      <c r="C147" s="107"/>
      <c r="D147" s="10"/>
      <c r="E147" s="108"/>
      <c r="F147" s="9"/>
      <c r="G147" s="11"/>
      <c r="H147" s="11"/>
      <c r="I147" s="11"/>
      <c r="J147" s="11"/>
      <c r="K147" s="11"/>
      <c r="L147" s="11"/>
      <c r="M147" s="11"/>
      <c r="N147" s="11"/>
      <c r="O147" s="120"/>
      <c r="P147" s="101"/>
      <c r="Q147" s="5"/>
      <c r="R147" s="156"/>
      <c r="S147" s="156"/>
      <c r="T147" s="156"/>
      <c r="U147" s="156"/>
      <c r="V147" s="156"/>
      <c r="W147" s="156"/>
    </row>
    <row r="148" spans="1:23" s="155" customFormat="1" ht="12.75" customHeight="1" thickBot="1" x14ac:dyDescent="0.25">
      <c r="A148" s="60"/>
      <c r="B148" s="138"/>
      <c r="C148" s="56"/>
      <c r="D148" s="56"/>
      <c r="E148" s="56"/>
      <c r="F148" s="56"/>
      <c r="G148" s="56"/>
      <c r="H148" s="56"/>
      <c r="I148" s="56"/>
      <c r="J148" s="56"/>
      <c r="K148" s="56"/>
      <c r="L148" s="56"/>
      <c r="M148" s="56"/>
      <c r="N148" s="56"/>
      <c r="O148" s="121"/>
      <c r="P148" s="60"/>
      <c r="Q148" s="60"/>
    </row>
    <row r="149" spans="1:23" s="155" customFormat="1" ht="15.75" customHeight="1" thickBot="1" x14ac:dyDescent="0.25">
      <c r="A149" s="60"/>
      <c r="B149" s="138"/>
      <c r="C149" s="109">
        <f>C112+1</f>
        <v>4</v>
      </c>
      <c r="D149" s="56"/>
      <c r="E149" s="324" t="str">
        <f>Translations!$B$54</f>
        <v>This is an optional tool for calculating whether costs can be considered as unreasonable.</v>
      </c>
      <c r="F149" s="324"/>
      <c r="G149" s="324"/>
      <c r="H149" s="324"/>
      <c r="I149" s="324"/>
      <c r="J149" s="324"/>
      <c r="K149" s="324"/>
      <c r="L149" s="324"/>
      <c r="M149" s="324"/>
      <c r="N149" s="324"/>
      <c r="O149" s="121"/>
      <c r="P149" s="60"/>
      <c r="Q149" s="60"/>
    </row>
    <row r="150" spans="1:23" s="155" customFormat="1" ht="5.0999999999999996" customHeight="1" x14ac:dyDescent="0.2">
      <c r="A150" s="60"/>
      <c r="B150" s="138"/>
      <c r="C150" s="194"/>
      <c r="D150" s="56"/>
      <c r="E150" s="173"/>
      <c r="F150" s="173"/>
      <c r="G150" s="173"/>
      <c r="H150" s="173"/>
      <c r="I150" s="173"/>
      <c r="J150" s="173"/>
      <c r="K150" s="173"/>
      <c r="L150" s="173"/>
      <c r="M150" s="173"/>
      <c r="N150" s="173"/>
      <c r="O150" s="121"/>
      <c r="P150" s="60"/>
      <c r="Q150" s="60"/>
    </row>
    <row r="151" spans="1:23" s="155" customFormat="1" ht="12.75" customHeight="1" x14ac:dyDescent="0.2">
      <c r="A151" s="60"/>
      <c r="B151" s="138"/>
      <c r="C151" s="116"/>
      <c r="D151" s="61" t="s">
        <v>1</v>
      </c>
      <c r="E151" s="337" t="str">
        <f>Translations!$B$55</f>
        <v>Direct impact on accuracy?</v>
      </c>
      <c r="F151" s="337"/>
      <c r="G151" s="337"/>
      <c r="H151" s="337"/>
      <c r="I151" s="338"/>
      <c r="J151" s="220"/>
      <c r="K151" s="174"/>
      <c r="L151" s="174"/>
      <c r="M151" s="174"/>
      <c r="N151" s="174"/>
      <c r="O151" s="121"/>
      <c r="P151" s="60"/>
      <c r="Q151" s="60"/>
    </row>
    <row r="152" spans="1:23" s="155" customFormat="1" ht="5.0999999999999996" customHeight="1" x14ac:dyDescent="0.2">
      <c r="A152" s="60"/>
      <c r="B152" s="138"/>
      <c r="C152" s="116"/>
      <c r="D152" s="56"/>
      <c r="E152" s="82"/>
      <c r="F152" s="82"/>
      <c r="G152" s="82"/>
      <c r="H152" s="82"/>
      <c r="I152" s="82"/>
      <c r="J152" s="82"/>
      <c r="K152" s="82"/>
      <c r="L152" s="82"/>
      <c r="M152" s="82"/>
      <c r="N152" s="82"/>
      <c r="O152" s="121"/>
      <c r="P152" s="60"/>
      <c r="Q152" s="60"/>
    </row>
    <row r="153" spans="1:23" s="155" customFormat="1" ht="12.75" customHeight="1" x14ac:dyDescent="0.2">
      <c r="A153" s="60"/>
      <c r="B153" s="138"/>
      <c r="C153" s="116"/>
      <c r="D153" s="56"/>
      <c r="E153" s="339" t="str">
        <f>Translations!$B$57</f>
        <v>Uncertainty currently achieved:</v>
      </c>
      <c r="F153" s="339"/>
      <c r="G153" s="339"/>
      <c r="H153" s="339"/>
      <c r="I153" s="340"/>
      <c r="J153" s="201"/>
      <c r="K153" s="247" t="str">
        <f>IF(J153&lt;0,EUconst_ERR_Inconsistent,"")</f>
        <v/>
      </c>
      <c r="L153" s="173"/>
      <c r="M153" s="173"/>
      <c r="N153" s="173"/>
      <c r="O153" s="121"/>
      <c r="P153" s="60"/>
      <c r="Q153" s="176" t="b">
        <f>AND(J151&lt;&gt;"",J151=FALSE)</f>
        <v>0</v>
      </c>
    </row>
    <row r="154" spans="1:23" s="155" customFormat="1" ht="12.75" customHeight="1" x14ac:dyDescent="0.2">
      <c r="A154" s="60"/>
      <c r="B154" s="138"/>
      <c r="C154" s="116"/>
      <c r="D154" s="56"/>
      <c r="E154" s="339" t="str">
        <f>Translations!$B$58</f>
        <v>Uncertainty related to the tier required:</v>
      </c>
      <c r="F154" s="339"/>
      <c r="G154" s="339"/>
      <c r="H154" s="339"/>
      <c r="I154" s="340"/>
      <c r="J154" s="201"/>
      <c r="K154" s="173"/>
      <c r="L154" s="173"/>
      <c r="M154" s="173"/>
      <c r="N154" s="173"/>
      <c r="O154" s="121"/>
      <c r="P154" s="60"/>
      <c r="Q154" s="176" t="b">
        <f>Q153</f>
        <v>0</v>
      </c>
    </row>
    <row r="155" spans="1:23" s="155" customFormat="1" ht="5.0999999999999996" customHeight="1" x14ac:dyDescent="0.2">
      <c r="A155" s="60"/>
      <c r="B155" s="138"/>
      <c r="C155" s="116"/>
      <c r="D155" s="56"/>
      <c r="E155" s="175"/>
      <c r="F155" s="175"/>
      <c r="G155" s="175"/>
      <c r="H155" s="175"/>
      <c r="I155" s="175"/>
      <c r="J155" s="173"/>
      <c r="K155" s="173"/>
      <c r="L155" s="173"/>
      <c r="M155" s="173"/>
      <c r="N155" s="173"/>
      <c r="O155" s="121"/>
      <c r="P155" s="60"/>
      <c r="Q155" s="60"/>
    </row>
    <row r="156" spans="1:23" s="155" customFormat="1" ht="12.75" customHeight="1" x14ac:dyDescent="0.2">
      <c r="A156" s="60"/>
      <c r="B156" s="138"/>
      <c r="C156" s="116"/>
      <c r="D156" s="61" t="s">
        <v>2</v>
      </c>
      <c r="E156" s="341" t="str">
        <f>Translations!$B$59</f>
        <v>Types of costs</v>
      </c>
      <c r="F156" s="341"/>
      <c r="G156" s="341"/>
      <c r="H156" s="341"/>
      <c r="I156" s="341"/>
      <c r="J156" s="341"/>
      <c r="K156" s="341"/>
      <c r="L156" s="341"/>
      <c r="M156" s="341"/>
      <c r="N156" s="341"/>
      <c r="O156" s="121"/>
      <c r="P156" s="60"/>
      <c r="Q156" s="60"/>
    </row>
    <row r="157" spans="1:23" s="155" customFormat="1" ht="5.0999999999999996" customHeight="1" x14ac:dyDescent="0.2">
      <c r="A157" s="60"/>
      <c r="B157" s="138"/>
      <c r="C157" s="116"/>
      <c r="D157" s="56"/>
      <c r="E157" s="173"/>
      <c r="F157" s="173"/>
      <c r="G157" s="173"/>
      <c r="H157" s="173"/>
      <c r="I157" s="173"/>
      <c r="J157" s="173"/>
      <c r="K157" s="173"/>
      <c r="L157" s="173"/>
      <c r="M157" s="56"/>
      <c r="N157" s="173"/>
      <c r="O157" s="121"/>
      <c r="P157" s="60"/>
      <c r="Q157" s="60"/>
    </row>
    <row r="158" spans="1:23" s="155" customFormat="1" ht="13.5" thickBot="1" x14ac:dyDescent="0.25">
      <c r="A158" s="60"/>
      <c r="B158" s="138"/>
      <c r="C158" s="116"/>
      <c r="D158" s="56"/>
      <c r="E158" s="48" t="str">
        <f>Translations!$B$72</f>
        <v>i. Current or reference costs</v>
      </c>
      <c r="F158" s="173"/>
      <c r="G158" s="173"/>
      <c r="H158" s="173"/>
      <c r="I158" s="173"/>
      <c r="J158" s="173"/>
      <c r="K158" s="173"/>
      <c r="L158" s="173"/>
      <c r="M158" s="56"/>
      <c r="N158" s="173"/>
      <c r="O158" s="121"/>
      <c r="P158" s="60"/>
      <c r="Q158" s="60"/>
    </row>
    <row r="159" spans="1:23" s="155" customFormat="1" ht="12.75" customHeight="1" x14ac:dyDescent="0.2">
      <c r="A159" s="60"/>
      <c r="B159" s="138"/>
      <c r="C159" s="116"/>
      <c r="D159" s="56"/>
      <c r="E159" s="328" t="str">
        <f>Translations!$B$70</f>
        <v>Brief description</v>
      </c>
      <c r="F159" s="342"/>
      <c r="G159" s="342"/>
      <c r="H159" s="325" t="str">
        <f>Translations!$B$86</f>
        <v>Investment costs</v>
      </c>
      <c r="I159" s="326"/>
      <c r="J159" s="327"/>
      <c r="K159" s="328" t="str">
        <f>Translations!$B$87</f>
        <v>O&amp;M costs [€/year]</v>
      </c>
      <c r="L159" s="329"/>
      <c r="M159" s="320" t="str">
        <f>Translations!$B$88</f>
        <v>Other costs [€/year]</v>
      </c>
      <c r="N159" s="320" t="str">
        <f>Translations!$B$74</f>
        <v>Annual costs [€]</v>
      </c>
      <c r="O159" s="121"/>
      <c r="P159" s="60"/>
      <c r="Q159" s="60"/>
    </row>
    <row r="160" spans="1:23" s="222" customFormat="1" ht="25.5" customHeight="1" thickBot="1" x14ac:dyDescent="0.25">
      <c r="A160" s="179"/>
      <c r="B160" s="180"/>
      <c r="C160" s="167"/>
      <c r="D160" s="221"/>
      <c r="E160" s="330"/>
      <c r="F160" s="343"/>
      <c r="G160" s="343"/>
      <c r="H160" s="214" t="str">
        <f>Translations!$B$89</f>
        <v>Investment costs [€]</v>
      </c>
      <c r="I160" s="231" t="str">
        <f>Translations!$B$90</f>
        <v>depreciation period [years]</v>
      </c>
      <c r="J160" s="232" t="str">
        <f>Translations!$B$96</f>
        <v>interest rate [%]</v>
      </c>
      <c r="K160" s="330"/>
      <c r="L160" s="331"/>
      <c r="M160" s="321"/>
      <c r="N160" s="332"/>
      <c r="O160" s="122"/>
      <c r="P160" s="179"/>
      <c r="Q160" s="179"/>
    </row>
    <row r="161" spans="1:17" s="155" customFormat="1" ht="15" customHeight="1" x14ac:dyDescent="0.2">
      <c r="A161" s="60"/>
      <c r="B161" s="138"/>
      <c r="C161" s="116"/>
      <c r="D161" s="104"/>
      <c r="E161" s="333"/>
      <c r="F161" s="334"/>
      <c r="G161" s="334"/>
      <c r="H161" s="241"/>
      <c r="I161" s="228"/>
      <c r="J161" s="223"/>
      <c r="K161" s="322"/>
      <c r="L161" s="323"/>
      <c r="M161" s="241"/>
      <c r="N161" s="233" t="str">
        <f>IF(COUNT(H161:M161)&gt;0,IF(COUNT(H161:I161)=2,IF(J161&gt;0,-PMT(J161/100,I161,H161),H161/I161),0)+K161+M161,"")</f>
        <v/>
      </c>
      <c r="O161" s="183"/>
      <c r="P161" s="60"/>
      <c r="Q161" s="60"/>
    </row>
    <row r="162" spans="1:17" s="155" customFormat="1" ht="12.75" customHeight="1" x14ac:dyDescent="0.2">
      <c r="A162" s="60"/>
      <c r="B162" s="138"/>
      <c r="C162" s="116"/>
      <c r="D162" s="56"/>
      <c r="E162" s="335"/>
      <c r="F162" s="336"/>
      <c r="G162" s="336"/>
      <c r="H162" s="240"/>
      <c r="I162" s="229"/>
      <c r="J162" s="224"/>
      <c r="K162" s="316"/>
      <c r="L162" s="317"/>
      <c r="M162" s="240"/>
      <c r="N162" s="234" t="str">
        <f>IF(COUNT(H162:M162)&gt;0,IF(COUNT(H162:I162)=2,IF(J162&gt;0,-PMT(J162/100,I162,H162),H162/I162),0)+K162+M162,"")</f>
        <v/>
      </c>
      <c r="O162" s="121"/>
      <c r="P162" s="60"/>
      <c r="Q162" s="60"/>
    </row>
    <row r="163" spans="1:17" s="155" customFormat="1" ht="12.75" customHeight="1" x14ac:dyDescent="0.2">
      <c r="A163" s="60"/>
      <c r="B163" s="138"/>
      <c r="C163" s="116"/>
      <c r="D163" s="56"/>
      <c r="E163" s="335"/>
      <c r="F163" s="336"/>
      <c r="G163" s="336"/>
      <c r="H163" s="240"/>
      <c r="I163" s="229"/>
      <c r="J163" s="224"/>
      <c r="K163" s="316"/>
      <c r="L163" s="317"/>
      <c r="M163" s="240"/>
      <c r="N163" s="234" t="str">
        <f>IF(COUNT(H163:M163)&gt;0,IF(COUNT(H163:I163)=2,IF(J163&gt;0,-PMT(J163/100,I163,H163),H163/I163),0)+K163+M163,"")</f>
        <v/>
      </c>
      <c r="O163" s="121"/>
      <c r="P163" s="60"/>
      <c r="Q163" s="60"/>
    </row>
    <row r="164" spans="1:17" s="155" customFormat="1" ht="12.75" customHeight="1" x14ac:dyDescent="0.2">
      <c r="A164" s="60"/>
      <c r="B164" s="138"/>
      <c r="C164" s="116"/>
      <c r="D164" s="56"/>
      <c r="E164" s="335"/>
      <c r="F164" s="336"/>
      <c r="G164" s="336"/>
      <c r="H164" s="240"/>
      <c r="I164" s="229"/>
      <c r="J164" s="224"/>
      <c r="K164" s="316"/>
      <c r="L164" s="317"/>
      <c r="M164" s="240"/>
      <c r="N164" s="234" t="str">
        <f>IF(COUNT(H164:M164)&gt;0,IF(COUNT(H164:I164)=2,IF(J164&gt;0,-PMT(J164/100,I164,H164),H164/I164),0)+K164+M164,"")</f>
        <v/>
      </c>
      <c r="O164" s="121"/>
      <c r="P164" s="60"/>
      <c r="Q164" s="60"/>
    </row>
    <row r="165" spans="1:17" s="155" customFormat="1" ht="12.75" customHeight="1" thickBot="1" x14ac:dyDescent="0.25">
      <c r="A165" s="60"/>
      <c r="B165" s="138"/>
      <c r="C165" s="116"/>
      <c r="D165" s="56"/>
      <c r="E165" s="344"/>
      <c r="F165" s="345"/>
      <c r="G165" s="345"/>
      <c r="H165" s="239"/>
      <c r="I165" s="230"/>
      <c r="J165" s="225"/>
      <c r="K165" s="318"/>
      <c r="L165" s="319"/>
      <c r="M165" s="239"/>
      <c r="N165" s="235" t="str">
        <f>IF(COUNT(H165:M165)&gt;0,IF(COUNT(H165:I165)=2,IF(J165&gt;0,-PMT(J165/100,I165,H165),H165/I165),0)+K165+M165,"")</f>
        <v/>
      </c>
      <c r="O165" s="121"/>
      <c r="P165" s="60"/>
      <c r="Q165" s="60"/>
    </row>
    <row r="166" spans="1:17" s="155" customFormat="1" ht="12.75" customHeight="1" thickBot="1" x14ac:dyDescent="0.25">
      <c r="A166" s="60"/>
      <c r="B166" s="138"/>
      <c r="C166" s="116"/>
      <c r="D166" s="56"/>
      <c r="E166" s="173"/>
      <c r="F166" s="173"/>
      <c r="G166" s="173"/>
      <c r="H166" s="173"/>
      <c r="I166" s="173"/>
      <c r="J166" s="173"/>
      <c r="K166" s="173"/>
      <c r="L166" s="105" t="str">
        <f>Translations!$B$52</f>
        <v>Sum</v>
      </c>
      <c r="M166" s="212" t="s">
        <v>103</v>
      </c>
      <c r="N166" s="193" t="str">
        <f>IF(COUNT(N161:N165)&gt;0,SUM(N161:N165),"")</f>
        <v/>
      </c>
      <c r="O166" s="121"/>
      <c r="P166" s="60"/>
      <c r="Q166" s="60"/>
    </row>
    <row r="167" spans="1:17" s="155" customFormat="1" ht="5.0999999999999996" customHeight="1" x14ac:dyDescent="0.2">
      <c r="A167" s="60"/>
      <c r="B167" s="138"/>
      <c r="C167" s="116"/>
      <c r="D167" s="56"/>
      <c r="E167" s="116"/>
      <c r="F167" s="116"/>
      <c r="G167" s="116"/>
      <c r="H167" s="116"/>
      <c r="I167" s="116"/>
      <c r="J167" s="116"/>
      <c r="K167" s="116"/>
      <c r="L167" s="116"/>
      <c r="M167" s="116"/>
      <c r="N167" s="116"/>
      <c r="O167" s="169"/>
      <c r="P167" s="60"/>
      <c r="Q167" s="60"/>
    </row>
    <row r="168" spans="1:17" s="155" customFormat="1" ht="15" customHeight="1" thickBot="1" x14ac:dyDescent="0.25">
      <c r="A168" s="60"/>
      <c r="B168" s="138"/>
      <c r="C168" s="116"/>
      <c r="D168" s="56"/>
      <c r="E168" s="48" t="str">
        <f>Translations!$B$75</f>
        <v>ii. Costs of the new equipment or new measures</v>
      </c>
      <c r="F168" s="56"/>
      <c r="G168" s="181"/>
      <c r="H168" s="56"/>
      <c r="I168" s="56"/>
      <c r="J168" s="56"/>
      <c r="K168" s="56"/>
      <c r="L168" s="56"/>
      <c r="M168" s="56"/>
      <c r="N168" s="56"/>
      <c r="O168" s="169"/>
      <c r="P168" s="60"/>
      <c r="Q168" s="60"/>
    </row>
    <row r="169" spans="1:17" s="155" customFormat="1" ht="12.75" customHeight="1" x14ac:dyDescent="0.2">
      <c r="A169" s="60"/>
      <c r="B169" s="138"/>
      <c r="C169" s="116"/>
      <c r="D169" s="56"/>
      <c r="E169" s="328" t="str">
        <f>Translations!$B$70</f>
        <v>Brief description</v>
      </c>
      <c r="F169" s="342"/>
      <c r="G169" s="342"/>
      <c r="H169" s="325" t="str">
        <f>Translations!$B$86</f>
        <v>Investment costs</v>
      </c>
      <c r="I169" s="326"/>
      <c r="J169" s="327"/>
      <c r="K169" s="328" t="str">
        <f>Translations!$B$87</f>
        <v>O&amp;M costs [€/year]</v>
      </c>
      <c r="L169" s="329"/>
      <c r="M169" s="320" t="str">
        <f>Translations!$B$88</f>
        <v>Other costs [€/year]</v>
      </c>
      <c r="N169" s="320" t="str">
        <f>Translations!$B$74</f>
        <v>Annual costs [€]</v>
      </c>
      <c r="O169" s="121"/>
      <c r="P169" s="60"/>
      <c r="Q169" s="60"/>
    </row>
    <row r="170" spans="1:17" s="222" customFormat="1" ht="25.5" customHeight="1" thickBot="1" x14ac:dyDescent="0.25">
      <c r="A170" s="179"/>
      <c r="B170" s="180"/>
      <c r="C170" s="167"/>
      <c r="D170" s="221"/>
      <c r="E170" s="330"/>
      <c r="F170" s="343"/>
      <c r="G170" s="343"/>
      <c r="H170" s="214" t="str">
        <f>Translations!$B$89</f>
        <v>Investment costs [€]</v>
      </c>
      <c r="I170" s="231" t="str">
        <f>Translations!$B$90</f>
        <v>depreciation period [years]</v>
      </c>
      <c r="J170" s="232" t="str">
        <f>Translations!$B$96</f>
        <v>interest rate [%]</v>
      </c>
      <c r="K170" s="330"/>
      <c r="L170" s="331"/>
      <c r="M170" s="321"/>
      <c r="N170" s="332"/>
      <c r="O170" s="122"/>
      <c r="P170" s="179"/>
      <c r="Q170" s="179"/>
    </row>
    <row r="171" spans="1:17" s="155" customFormat="1" ht="15" customHeight="1" x14ac:dyDescent="0.2">
      <c r="A171" s="60"/>
      <c r="B171" s="138"/>
      <c r="C171" s="116"/>
      <c r="D171" s="104"/>
      <c r="E171" s="333"/>
      <c r="F171" s="334"/>
      <c r="G171" s="334"/>
      <c r="H171" s="241"/>
      <c r="I171" s="228"/>
      <c r="J171" s="223"/>
      <c r="K171" s="322"/>
      <c r="L171" s="323"/>
      <c r="M171" s="241"/>
      <c r="N171" s="233" t="str">
        <f>IF(COUNT(H171:M171)&gt;0,IF(COUNT(H171:I171)=2,IF(J171&gt;0,-PMT(J171/100,I171,H171),H171/I171),0)+K171+M171,"")</f>
        <v/>
      </c>
      <c r="O171" s="121"/>
      <c r="P171" s="60"/>
      <c r="Q171" s="60"/>
    </row>
    <row r="172" spans="1:17" s="155" customFormat="1" ht="12.75" customHeight="1" x14ac:dyDescent="0.2">
      <c r="A172" s="60"/>
      <c r="B172" s="138"/>
      <c r="C172" s="116"/>
      <c r="D172" s="56"/>
      <c r="E172" s="335"/>
      <c r="F172" s="336"/>
      <c r="G172" s="336"/>
      <c r="H172" s="240"/>
      <c r="I172" s="229"/>
      <c r="J172" s="224"/>
      <c r="K172" s="316"/>
      <c r="L172" s="317"/>
      <c r="M172" s="240"/>
      <c r="N172" s="234" t="str">
        <f>IF(COUNT(H172:M172)&gt;0,IF(COUNT(H172:I172)=2,IF(J172&gt;0,-PMT(J172/100,I172,H172),H172/I172),0)+K172+M172,"")</f>
        <v/>
      </c>
      <c r="O172" s="121"/>
      <c r="P172" s="60"/>
      <c r="Q172" s="60"/>
    </row>
    <row r="173" spans="1:17" s="155" customFormat="1" ht="12.75" customHeight="1" x14ac:dyDescent="0.2">
      <c r="A173" s="60"/>
      <c r="B173" s="138"/>
      <c r="C173" s="116"/>
      <c r="D173" s="56"/>
      <c r="E173" s="335"/>
      <c r="F173" s="336"/>
      <c r="G173" s="336"/>
      <c r="H173" s="240"/>
      <c r="I173" s="229"/>
      <c r="J173" s="224"/>
      <c r="K173" s="316"/>
      <c r="L173" s="317"/>
      <c r="M173" s="240"/>
      <c r="N173" s="234" t="str">
        <f>IF(COUNT(H173:M173)&gt;0,IF(COUNT(H173:I173)=2,IF(J173&gt;0,-PMT(J173/100,I173,H173),H173/I173),0)+K173+M173,"")</f>
        <v/>
      </c>
      <c r="O173" s="121"/>
      <c r="P173" s="60"/>
      <c r="Q173" s="60"/>
    </row>
    <row r="174" spans="1:17" s="155" customFormat="1" ht="12.75" customHeight="1" x14ac:dyDescent="0.2">
      <c r="A174" s="60"/>
      <c r="B174" s="138"/>
      <c r="C174" s="116"/>
      <c r="D174" s="56"/>
      <c r="E174" s="335"/>
      <c r="F174" s="336"/>
      <c r="G174" s="336"/>
      <c r="H174" s="240"/>
      <c r="I174" s="229"/>
      <c r="J174" s="224"/>
      <c r="K174" s="316"/>
      <c r="L174" s="317"/>
      <c r="M174" s="240"/>
      <c r="N174" s="234" t="str">
        <f>IF(COUNT(H174:M174)&gt;0,IF(COUNT(H174:I174)=2,IF(J174&gt;0,-PMT(J174/100,I174,H174),H174/I174),0)+K174+M174,"")</f>
        <v/>
      </c>
      <c r="O174" s="121"/>
      <c r="P174" s="60"/>
      <c r="Q174" s="60"/>
    </row>
    <row r="175" spans="1:17" s="155" customFormat="1" ht="12.75" customHeight="1" thickBot="1" x14ac:dyDescent="0.25">
      <c r="A175" s="60"/>
      <c r="B175" s="138"/>
      <c r="C175" s="116"/>
      <c r="D175" s="56"/>
      <c r="E175" s="344"/>
      <c r="F175" s="345"/>
      <c r="G175" s="345"/>
      <c r="H175" s="239"/>
      <c r="I175" s="230"/>
      <c r="J175" s="225"/>
      <c r="K175" s="318"/>
      <c r="L175" s="319"/>
      <c r="M175" s="239"/>
      <c r="N175" s="235" t="str">
        <f>IF(COUNT(H175:M175)&gt;0,IF(COUNT(H175:I175)=2,IF(J175&gt;0,-PMT(J175/100,I175,H175),H175/I175),0)+K175+M175,"")</f>
        <v/>
      </c>
      <c r="O175" s="121"/>
      <c r="P175" s="60"/>
      <c r="Q175" s="60"/>
    </row>
    <row r="176" spans="1:17" s="155" customFormat="1" ht="15" customHeight="1" thickBot="1" x14ac:dyDescent="0.25">
      <c r="A176" s="60"/>
      <c r="B176" s="138"/>
      <c r="C176" s="116"/>
      <c r="D176" s="116"/>
      <c r="E176" s="116"/>
      <c r="F176" s="116"/>
      <c r="G176" s="116"/>
      <c r="H176" s="116"/>
      <c r="I176" s="116"/>
      <c r="J176" s="116"/>
      <c r="K176" s="116"/>
      <c r="L176" s="105" t="str">
        <f>Translations!$B$52</f>
        <v>Sum</v>
      </c>
      <c r="M176" s="212" t="s">
        <v>103</v>
      </c>
      <c r="N176" s="193" t="str">
        <f>IF(COUNT(N171:N175)&gt;0,SUM(N171:N175),"")</f>
        <v/>
      </c>
      <c r="O176" s="121"/>
      <c r="P176" s="60"/>
      <c r="Q176" s="60"/>
    </row>
    <row r="177" spans="1:23" s="155" customFormat="1" ht="15" customHeight="1" thickBot="1" x14ac:dyDescent="0.25">
      <c r="A177" s="60"/>
      <c r="B177" s="138"/>
      <c r="C177" s="116"/>
      <c r="D177" s="116"/>
      <c r="E177" s="116"/>
      <c r="F177" s="116"/>
      <c r="G177" s="116"/>
      <c r="H177" s="116"/>
      <c r="I177" s="116"/>
      <c r="J177" s="116"/>
      <c r="K177" s="116"/>
      <c r="L177" s="116"/>
      <c r="M177" s="116"/>
      <c r="N177" s="116"/>
      <c r="O177" s="121"/>
      <c r="P177" s="60"/>
      <c r="Q177" s="60"/>
    </row>
    <row r="178" spans="1:23" s="155" customFormat="1" ht="15" customHeight="1" thickBot="1" x14ac:dyDescent="0.25">
      <c r="A178" s="60"/>
      <c r="B178" s="138"/>
      <c r="C178" s="116"/>
      <c r="D178" s="61" t="s">
        <v>21</v>
      </c>
      <c r="E178" s="337" t="str">
        <f>Translations!$B$77</f>
        <v>Annual costs (Sum of all "additional" costs)</v>
      </c>
      <c r="F178" s="337"/>
      <c r="G178" s="337"/>
      <c r="H178" s="337"/>
      <c r="I178" s="337"/>
      <c r="J178" s="337"/>
      <c r="K178" s="337"/>
      <c r="L178" s="337"/>
      <c r="M178" s="192" t="s">
        <v>103</v>
      </c>
      <c r="N178" s="193" t="str">
        <f>IF(ISNUMBER(N176),N176-IF(ISNUMBER(N166),N166,0),"")</f>
        <v/>
      </c>
      <c r="O178" s="169"/>
      <c r="P178" s="60"/>
      <c r="Q178" s="60"/>
    </row>
    <row r="179" spans="1:23" s="155" customFormat="1" ht="5.0999999999999996" customHeight="1" x14ac:dyDescent="0.2">
      <c r="A179" s="60"/>
      <c r="B179" s="138"/>
      <c r="C179" s="116"/>
      <c r="D179" s="56"/>
      <c r="E179" s="182"/>
      <c r="F179" s="182"/>
      <c r="G179" s="182"/>
      <c r="H179" s="182"/>
      <c r="I179" s="182"/>
      <c r="J179" s="182"/>
      <c r="K179" s="182"/>
      <c r="L179" s="182"/>
      <c r="M179" s="182"/>
      <c r="N179" s="182"/>
      <c r="O179" s="169"/>
      <c r="P179" s="60"/>
      <c r="Q179" s="60"/>
    </row>
    <row r="180" spans="1:23" s="155" customFormat="1" ht="13.5" thickBot="1" x14ac:dyDescent="0.25">
      <c r="A180" s="60"/>
      <c r="B180" s="138"/>
      <c r="C180" s="116"/>
      <c r="D180" s="56"/>
      <c r="E180" s="145"/>
      <c r="F180" s="145"/>
      <c r="G180" s="61" t="str">
        <f>Translations!$B$78</f>
        <v>EUA price [€/t CO2e]</v>
      </c>
      <c r="H180" s="145"/>
      <c r="I180" s="61" t="str">
        <f>Translations!$B$79</f>
        <v>Average annual emissions</v>
      </c>
      <c r="J180" s="145"/>
      <c r="K180" s="61" t="str">
        <f>Translations!$B$80</f>
        <v>Improvement factor</v>
      </c>
      <c r="L180" s="145"/>
      <c r="M180" s="145"/>
      <c r="N180" s="145"/>
      <c r="O180" s="169"/>
      <c r="P180" s="60"/>
      <c r="Q180" s="60"/>
    </row>
    <row r="181" spans="1:23" s="155" customFormat="1" ht="15" customHeight="1" thickBot="1" x14ac:dyDescent="0.25">
      <c r="A181" s="60"/>
      <c r="B181" s="138"/>
      <c r="C181" s="116"/>
      <c r="D181" s="61" t="s">
        <v>3</v>
      </c>
      <c r="E181" s="337" t="str">
        <f>Translations!$B$81</f>
        <v>Annual Benefits</v>
      </c>
      <c r="F181" s="338"/>
      <c r="G181" s="168">
        <v>80</v>
      </c>
      <c r="H181" s="189" t="s">
        <v>102</v>
      </c>
      <c r="I181" s="202"/>
      <c r="J181" s="190" t="s">
        <v>102</v>
      </c>
      <c r="K181" s="170" t="str">
        <f>IF(AND(J151&lt;&gt;"",J151=FALSE),1/100,IF(COUNT(J153,J154)=2,J153-J154,""))</f>
        <v/>
      </c>
      <c r="L181" s="191"/>
      <c r="M181" s="192" t="s">
        <v>103</v>
      </c>
      <c r="N181" s="193" t="str">
        <f>IF(COUNT(G181,I181,K181)=3,G181*I181*K181,"")</f>
        <v/>
      </c>
      <c r="O181" s="169"/>
      <c r="P181" s="60"/>
      <c r="Q181" s="60"/>
    </row>
    <row r="182" spans="1:23" s="155" customFormat="1" ht="5.0999999999999996" customHeight="1" thickBot="1" x14ac:dyDescent="0.25">
      <c r="A182" s="60"/>
      <c r="B182" s="138"/>
      <c r="C182" s="116"/>
      <c r="D182" s="117"/>
      <c r="E182" s="182"/>
      <c r="F182" s="182"/>
      <c r="G182" s="182"/>
      <c r="H182" s="182"/>
      <c r="I182" s="182"/>
      <c r="J182" s="182"/>
      <c r="K182" s="182"/>
      <c r="L182" s="182"/>
      <c r="M182" s="182"/>
      <c r="N182" s="182"/>
      <c r="O182" s="183"/>
      <c r="P182" s="60"/>
      <c r="Q182" s="60"/>
    </row>
    <row r="183" spans="1:23" s="155" customFormat="1" ht="15" customHeight="1" thickBot="1" x14ac:dyDescent="0.25">
      <c r="A183" s="184"/>
      <c r="B183" s="185"/>
      <c r="C183" s="114"/>
      <c r="D183" s="61" t="s">
        <v>125</v>
      </c>
      <c r="E183" s="142" t="str">
        <f>Translations!$B$82</f>
        <v>Costs are unreasonable?</v>
      </c>
      <c r="F183" s="187"/>
      <c r="G183" s="187"/>
      <c r="H183" s="188"/>
      <c r="I183" s="172" t="str">
        <f>IF(COUNT(N178,N181)=2,AND(N178&gt;N181,N178&gt;IF(CNTR_SmallEmitter,1000,4000)),"")</f>
        <v/>
      </c>
      <c r="J183" s="115"/>
      <c r="K183" s="115"/>
      <c r="L183" s="115"/>
      <c r="M183" s="115"/>
      <c r="N183" s="115"/>
      <c r="O183" s="186"/>
      <c r="P183" s="184"/>
      <c r="Q183" s="184"/>
    </row>
    <row r="184" spans="1:23" ht="12.75" customHeight="1" thickBot="1" x14ac:dyDescent="0.25">
      <c r="A184" s="130"/>
      <c r="B184" s="138"/>
      <c r="C184" s="107"/>
      <c r="D184" s="10"/>
      <c r="E184" s="108"/>
      <c r="F184" s="9"/>
      <c r="G184" s="11"/>
      <c r="H184" s="11"/>
      <c r="I184" s="11"/>
      <c r="J184" s="11"/>
      <c r="K184" s="11"/>
      <c r="L184" s="11"/>
      <c r="M184" s="11"/>
      <c r="N184" s="11"/>
      <c r="O184" s="120"/>
      <c r="P184" s="101"/>
      <c r="Q184" s="5"/>
      <c r="R184" s="156"/>
      <c r="S184" s="156"/>
      <c r="T184" s="156"/>
      <c r="U184" s="156"/>
      <c r="V184" s="156"/>
      <c r="W184" s="156"/>
    </row>
    <row r="185" spans="1:23" s="155" customFormat="1" ht="12.75" customHeight="1" thickBot="1" x14ac:dyDescent="0.25">
      <c r="A185" s="60"/>
      <c r="B185" s="138"/>
      <c r="C185" s="56"/>
      <c r="D185" s="56"/>
      <c r="E185" s="56"/>
      <c r="F185" s="56"/>
      <c r="G185" s="56"/>
      <c r="H185" s="56"/>
      <c r="I185" s="56"/>
      <c r="J185" s="56"/>
      <c r="K185" s="56"/>
      <c r="L185" s="56"/>
      <c r="M185" s="56"/>
      <c r="N185" s="56"/>
      <c r="O185" s="121"/>
      <c r="P185" s="60"/>
      <c r="Q185" s="60"/>
    </row>
    <row r="186" spans="1:23" s="155" customFormat="1" ht="15.75" customHeight="1" thickBot="1" x14ac:dyDescent="0.25">
      <c r="A186" s="60"/>
      <c r="B186" s="138"/>
      <c r="C186" s="109">
        <f>C149+1</f>
        <v>5</v>
      </c>
      <c r="D186" s="56"/>
      <c r="E186" s="324" t="str">
        <f>Translations!$B$54</f>
        <v>This is an optional tool for calculating whether costs can be considered as unreasonable.</v>
      </c>
      <c r="F186" s="324"/>
      <c r="G186" s="324"/>
      <c r="H186" s="324"/>
      <c r="I186" s="324"/>
      <c r="J186" s="324"/>
      <c r="K186" s="324"/>
      <c r="L186" s="324"/>
      <c r="M186" s="324"/>
      <c r="N186" s="324"/>
      <c r="O186" s="121"/>
      <c r="P186" s="60"/>
      <c r="Q186" s="60"/>
    </row>
    <row r="187" spans="1:23" s="155" customFormat="1" ht="5.0999999999999996" customHeight="1" x14ac:dyDescent="0.2">
      <c r="A187" s="60"/>
      <c r="B187" s="138"/>
      <c r="C187" s="194"/>
      <c r="D187" s="56"/>
      <c r="E187" s="173"/>
      <c r="F187" s="173"/>
      <c r="G187" s="173"/>
      <c r="H187" s="173"/>
      <c r="I187" s="173"/>
      <c r="J187" s="173"/>
      <c r="K187" s="173"/>
      <c r="L187" s="173"/>
      <c r="M187" s="173"/>
      <c r="N187" s="173"/>
      <c r="O187" s="121"/>
      <c r="P187" s="60"/>
      <c r="Q187" s="60"/>
    </row>
    <row r="188" spans="1:23" s="155" customFormat="1" ht="12.75" customHeight="1" x14ac:dyDescent="0.2">
      <c r="A188" s="60"/>
      <c r="B188" s="138"/>
      <c r="C188" s="116"/>
      <c r="D188" s="61" t="s">
        <v>1</v>
      </c>
      <c r="E188" s="337" t="str">
        <f>Translations!$B$55</f>
        <v>Direct impact on accuracy?</v>
      </c>
      <c r="F188" s="337"/>
      <c r="G188" s="337"/>
      <c r="H188" s="337"/>
      <c r="I188" s="338"/>
      <c r="J188" s="220"/>
      <c r="K188" s="174"/>
      <c r="L188" s="174"/>
      <c r="M188" s="174"/>
      <c r="N188" s="174"/>
      <c r="O188" s="121"/>
      <c r="P188" s="60"/>
      <c r="Q188" s="60"/>
    </row>
    <row r="189" spans="1:23" s="155" customFormat="1" ht="5.0999999999999996" customHeight="1" x14ac:dyDescent="0.2">
      <c r="A189" s="60"/>
      <c r="B189" s="138"/>
      <c r="C189" s="116"/>
      <c r="D189" s="56"/>
      <c r="E189" s="82"/>
      <c r="F189" s="82"/>
      <c r="G189" s="82"/>
      <c r="H189" s="82"/>
      <c r="I189" s="82"/>
      <c r="J189" s="82"/>
      <c r="K189" s="82"/>
      <c r="L189" s="82"/>
      <c r="M189" s="82"/>
      <c r="N189" s="82"/>
      <c r="O189" s="121"/>
      <c r="P189" s="60"/>
      <c r="Q189" s="60"/>
    </row>
    <row r="190" spans="1:23" s="155" customFormat="1" ht="12.75" customHeight="1" x14ac:dyDescent="0.2">
      <c r="A190" s="60"/>
      <c r="B190" s="138"/>
      <c r="C190" s="116"/>
      <c r="D190" s="56"/>
      <c r="E190" s="339" t="str">
        <f>Translations!$B$57</f>
        <v>Uncertainty currently achieved:</v>
      </c>
      <c r="F190" s="339"/>
      <c r="G190" s="339"/>
      <c r="H190" s="339"/>
      <c r="I190" s="340"/>
      <c r="J190" s="201"/>
      <c r="K190" s="247" t="str">
        <f>IF(J190&lt;0,EUconst_ERR_Inconsistent,"")</f>
        <v/>
      </c>
      <c r="L190" s="173"/>
      <c r="M190" s="173"/>
      <c r="N190" s="173"/>
      <c r="O190" s="121"/>
      <c r="P190" s="60"/>
      <c r="Q190" s="176" t="b">
        <f>AND(J188&lt;&gt;"",J188=FALSE)</f>
        <v>0</v>
      </c>
    </row>
    <row r="191" spans="1:23" s="155" customFormat="1" ht="12.75" customHeight="1" x14ac:dyDescent="0.2">
      <c r="A191" s="60"/>
      <c r="B191" s="138"/>
      <c r="C191" s="116"/>
      <c r="D191" s="56"/>
      <c r="E191" s="339" t="str">
        <f>Translations!$B$58</f>
        <v>Uncertainty related to the tier required:</v>
      </c>
      <c r="F191" s="339"/>
      <c r="G191" s="339"/>
      <c r="H191" s="339"/>
      <c r="I191" s="340"/>
      <c r="J191" s="201"/>
      <c r="K191" s="173"/>
      <c r="L191" s="173"/>
      <c r="M191" s="173"/>
      <c r="N191" s="173"/>
      <c r="O191" s="121"/>
      <c r="P191" s="60"/>
      <c r="Q191" s="176" t="b">
        <f>Q190</f>
        <v>0</v>
      </c>
    </row>
    <row r="192" spans="1:23" s="155" customFormat="1" ht="5.0999999999999996" customHeight="1" x14ac:dyDescent="0.2">
      <c r="A192" s="60"/>
      <c r="B192" s="138"/>
      <c r="C192" s="116"/>
      <c r="D192" s="56"/>
      <c r="E192" s="175"/>
      <c r="F192" s="175"/>
      <c r="G192" s="175"/>
      <c r="H192" s="175"/>
      <c r="I192" s="175"/>
      <c r="J192" s="173"/>
      <c r="K192" s="173"/>
      <c r="L192" s="173"/>
      <c r="M192" s="173"/>
      <c r="N192" s="173"/>
      <c r="O192" s="121"/>
      <c r="P192" s="60"/>
      <c r="Q192" s="60"/>
    </row>
    <row r="193" spans="1:17" s="155" customFormat="1" ht="12.75" customHeight="1" x14ac:dyDescent="0.2">
      <c r="A193" s="60"/>
      <c r="B193" s="138"/>
      <c r="C193" s="116"/>
      <c r="D193" s="61" t="s">
        <v>2</v>
      </c>
      <c r="E193" s="341" t="str">
        <f>Translations!$B$59</f>
        <v>Types of costs</v>
      </c>
      <c r="F193" s="341"/>
      <c r="G193" s="341"/>
      <c r="H193" s="341"/>
      <c r="I193" s="341"/>
      <c r="J193" s="341"/>
      <c r="K193" s="341"/>
      <c r="L193" s="341"/>
      <c r="M193" s="341"/>
      <c r="N193" s="341"/>
      <c r="O193" s="121"/>
      <c r="P193" s="60"/>
      <c r="Q193" s="60"/>
    </row>
    <row r="194" spans="1:17" s="155" customFormat="1" ht="5.0999999999999996" customHeight="1" x14ac:dyDescent="0.2">
      <c r="A194" s="60"/>
      <c r="B194" s="138"/>
      <c r="C194" s="116"/>
      <c r="D194" s="56"/>
      <c r="E194" s="173"/>
      <c r="F194" s="173"/>
      <c r="G194" s="173"/>
      <c r="H194" s="173"/>
      <c r="I194" s="173"/>
      <c r="J194" s="173"/>
      <c r="K194" s="173"/>
      <c r="L194" s="173"/>
      <c r="M194" s="56"/>
      <c r="N194" s="173"/>
      <c r="O194" s="121"/>
      <c r="P194" s="60"/>
      <c r="Q194" s="60"/>
    </row>
    <row r="195" spans="1:17" s="155" customFormat="1" ht="13.5" thickBot="1" x14ac:dyDescent="0.25">
      <c r="A195" s="60"/>
      <c r="B195" s="138"/>
      <c r="C195" s="116"/>
      <c r="D195" s="56"/>
      <c r="E195" s="48" t="str">
        <f>Translations!$B$72</f>
        <v>i. Current or reference costs</v>
      </c>
      <c r="F195" s="173"/>
      <c r="G195" s="173"/>
      <c r="H195" s="173"/>
      <c r="I195" s="173"/>
      <c r="J195" s="173"/>
      <c r="K195" s="173"/>
      <c r="L195" s="173"/>
      <c r="M195" s="56"/>
      <c r="N195" s="173"/>
      <c r="O195" s="121"/>
      <c r="P195" s="60"/>
      <c r="Q195" s="60"/>
    </row>
    <row r="196" spans="1:17" s="155" customFormat="1" ht="12.75" customHeight="1" x14ac:dyDescent="0.2">
      <c r="A196" s="60"/>
      <c r="B196" s="138"/>
      <c r="C196" s="116"/>
      <c r="D196" s="56"/>
      <c r="E196" s="328" t="str">
        <f>Translations!$B$70</f>
        <v>Brief description</v>
      </c>
      <c r="F196" s="342"/>
      <c r="G196" s="342"/>
      <c r="H196" s="325" t="str">
        <f>Translations!$B$86</f>
        <v>Investment costs</v>
      </c>
      <c r="I196" s="326"/>
      <c r="J196" s="327"/>
      <c r="K196" s="328" t="str">
        <f>Translations!$B$87</f>
        <v>O&amp;M costs [€/year]</v>
      </c>
      <c r="L196" s="329"/>
      <c r="M196" s="320" t="str">
        <f>Translations!$B$88</f>
        <v>Other costs [€/year]</v>
      </c>
      <c r="N196" s="320" t="str">
        <f>Translations!$B$74</f>
        <v>Annual costs [€]</v>
      </c>
      <c r="O196" s="121"/>
      <c r="P196" s="60"/>
      <c r="Q196" s="60"/>
    </row>
    <row r="197" spans="1:17" s="222" customFormat="1" ht="25.5" customHeight="1" thickBot="1" x14ac:dyDescent="0.25">
      <c r="A197" s="179"/>
      <c r="B197" s="180"/>
      <c r="C197" s="167"/>
      <c r="D197" s="221"/>
      <c r="E197" s="330"/>
      <c r="F197" s="343"/>
      <c r="G197" s="343"/>
      <c r="H197" s="214" t="str">
        <f>Translations!$B$89</f>
        <v>Investment costs [€]</v>
      </c>
      <c r="I197" s="231" t="str">
        <f>Translations!$B$90</f>
        <v>depreciation period [years]</v>
      </c>
      <c r="J197" s="232" t="str">
        <f>Translations!$B$96</f>
        <v>interest rate [%]</v>
      </c>
      <c r="K197" s="330"/>
      <c r="L197" s="331"/>
      <c r="M197" s="321"/>
      <c r="N197" s="332"/>
      <c r="O197" s="122"/>
      <c r="P197" s="179"/>
      <c r="Q197" s="179"/>
    </row>
    <row r="198" spans="1:17" s="155" customFormat="1" ht="15" customHeight="1" x14ac:dyDescent="0.2">
      <c r="A198" s="60"/>
      <c r="B198" s="138"/>
      <c r="C198" s="116"/>
      <c r="D198" s="104"/>
      <c r="E198" s="333"/>
      <c r="F198" s="334"/>
      <c r="G198" s="334"/>
      <c r="H198" s="241"/>
      <c r="I198" s="228"/>
      <c r="J198" s="223"/>
      <c r="K198" s="322"/>
      <c r="L198" s="323"/>
      <c r="M198" s="241"/>
      <c r="N198" s="233" t="str">
        <f>IF(COUNT(H198:M198)&gt;0,IF(COUNT(H198:I198)=2,IF(J198&gt;0,-PMT(J198/100,I198,H198),H198/I198),0)+K198+M198,"")</f>
        <v/>
      </c>
      <c r="O198" s="183"/>
      <c r="P198" s="60"/>
      <c r="Q198" s="60"/>
    </row>
    <row r="199" spans="1:17" s="155" customFormat="1" ht="12.75" customHeight="1" x14ac:dyDescent="0.2">
      <c r="A199" s="60"/>
      <c r="B199" s="138"/>
      <c r="C199" s="116"/>
      <c r="D199" s="56"/>
      <c r="E199" s="335"/>
      <c r="F199" s="336"/>
      <c r="G199" s="336"/>
      <c r="H199" s="240"/>
      <c r="I199" s="229"/>
      <c r="J199" s="224"/>
      <c r="K199" s="316"/>
      <c r="L199" s="317"/>
      <c r="M199" s="240"/>
      <c r="N199" s="234" t="str">
        <f>IF(COUNT(H199:M199)&gt;0,IF(COUNT(H199:I199)=2,IF(J199&gt;0,-PMT(J199/100,I199,H199),H199/I199),0)+K199+M199,"")</f>
        <v/>
      </c>
      <c r="O199" s="121"/>
      <c r="P199" s="60"/>
      <c r="Q199" s="60"/>
    </row>
    <row r="200" spans="1:17" s="155" customFormat="1" ht="12.75" customHeight="1" x14ac:dyDescent="0.2">
      <c r="A200" s="60"/>
      <c r="B200" s="138"/>
      <c r="C200" s="116"/>
      <c r="D200" s="56"/>
      <c r="E200" s="335"/>
      <c r="F200" s="336"/>
      <c r="G200" s="336"/>
      <c r="H200" s="240"/>
      <c r="I200" s="229"/>
      <c r="J200" s="224"/>
      <c r="K200" s="316"/>
      <c r="L200" s="317"/>
      <c r="M200" s="240"/>
      <c r="N200" s="234" t="str">
        <f>IF(COUNT(H200:M200)&gt;0,IF(COUNT(H200:I200)=2,IF(J200&gt;0,-PMT(J200/100,I200,H200),H200/I200),0)+K200+M200,"")</f>
        <v/>
      </c>
      <c r="O200" s="121"/>
      <c r="P200" s="60"/>
      <c r="Q200" s="60"/>
    </row>
    <row r="201" spans="1:17" s="155" customFormat="1" ht="12.75" customHeight="1" x14ac:dyDescent="0.2">
      <c r="A201" s="60"/>
      <c r="B201" s="138"/>
      <c r="C201" s="116"/>
      <c r="D201" s="56"/>
      <c r="E201" s="335"/>
      <c r="F201" s="336"/>
      <c r="G201" s="336"/>
      <c r="H201" s="240"/>
      <c r="I201" s="229"/>
      <c r="J201" s="224"/>
      <c r="K201" s="316"/>
      <c r="L201" s="317"/>
      <c r="M201" s="240"/>
      <c r="N201" s="234" t="str">
        <f>IF(COUNT(H201:M201)&gt;0,IF(COUNT(H201:I201)=2,IF(J201&gt;0,-PMT(J201/100,I201,H201),H201/I201),0)+K201+M201,"")</f>
        <v/>
      </c>
      <c r="O201" s="121"/>
      <c r="P201" s="60"/>
      <c r="Q201" s="60"/>
    </row>
    <row r="202" spans="1:17" s="155" customFormat="1" ht="12.75" customHeight="1" thickBot="1" x14ac:dyDescent="0.25">
      <c r="A202" s="60"/>
      <c r="B202" s="138"/>
      <c r="C202" s="116"/>
      <c r="D202" s="56"/>
      <c r="E202" s="344"/>
      <c r="F202" s="345"/>
      <c r="G202" s="345"/>
      <c r="H202" s="239"/>
      <c r="I202" s="230"/>
      <c r="J202" s="225"/>
      <c r="K202" s="318"/>
      <c r="L202" s="319"/>
      <c r="M202" s="239"/>
      <c r="N202" s="235" t="str">
        <f>IF(COUNT(H202:M202)&gt;0,IF(COUNT(H202:I202)=2,IF(J202&gt;0,-PMT(J202/100,I202,H202),H202/I202),0)+K202+M202,"")</f>
        <v/>
      </c>
      <c r="O202" s="121"/>
      <c r="P202" s="60"/>
      <c r="Q202" s="60"/>
    </row>
    <row r="203" spans="1:17" s="155" customFormat="1" ht="12.75" customHeight="1" thickBot="1" x14ac:dyDescent="0.25">
      <c r="A203" s="60"/>
      <c r="B203" s="138"/>
      <c r="C203" s="116"/>
      <c r="D203" s="56"/>
      <c r="E203" s="173"/>
      <c r="F203" s="173"/>
      <c r="G203" s="173"/>
      <c r="H203" s="173"/>
      <c r="I203" s="173"/>
      <c r="J203" s="173"/>
      <c r="K203" s="173"/>
      <c r="L203" s="105" t="str">
        <f>Translations!$B$52</f>
        <v>Sum</v>
      </c>
      <c r="M203" s="212" t="s">
        <v>103</v>
      </c>
      <c r="N203" s="193" t="str">
        <f>IF(COUNT(N198:N202)&gt;0,SUM(N198:N202),"")</f>
        <v/>
      </c>
      <c r="O203" s="121"/>
      <c r="P203" s="60"/>
      <c r="Q203" s="60"/>
    </row>
    <row r="204" spans="1:17" s="155" customFormat="1" ht="5.0999999999999996" customHeight="1" x14ac:dyDescent="0.2">
      <c r="A204" s="60"/>
      <c r="B204" s="138"/>
      <c r="C204" s="116"/>
      <c r="D204" s="56"/>
      <c r="E204" s="116"/>
      <c r="F204" s="116"/>
      <c r="G204" s="116"/>
      <c r="H204" s="116"/>
      <c r="I204" s="116"/>
      <c r="J204" s="116"/>
      <c r="K204" s="116"/>
      <c r="L204" s="116"/>
      <c r="M204" s="116"/>
      <c r="N204" s="116"/>
      <c r="O204" s="169"/>
      <c r="P204" s="60"/>
      <c r="Q204" s="60"/>
    </row>
    <row r="205" spans="1:17" s="155" customFormat="1" ht="15" customHeight="1" thickBot="1" x14ac:dyDescent="0.25">
      <c r="A205" s="60"/>
      <c r="B205" s="138"/>
      <c r="C205" s="116"/>
      <c r="D205" s="56"/>
      <c r="E205" s="48" t="str">
        <f>Translations!$B$75</f>
        <v>ii. Costs of the new equipment or new measures</v>
      </c>
      <c r="F205" s="56"/>
      <c r="G205" s="181"/>
      <c r="H205" s="56"/>
      <c r="I205" s="56"/>
      <c r="J205" s="56"/>
      <c r="K205" s="56"/>
      <c r="L205" s="56"/>
      <c r="M205" s="56"/>
      <c r="N205" s="56"/>
      <c r="O205" s="169"/>
      <c r="P205" s="60"/>
      <c r="Q205" s="60"/>
    </row>
    <row r="206" spans="1:17" s="155" customFormat="1" ht="12.75" customHeight="1" x14ac:dyDescent="0.2">
      <c r="A206" s="60"/>
      <c r="B206" s="138"/>
      <c r="C206" s="116"/>
      <c r="D206" s="56"/>
      <c r="E206" s="328" t="str">
        <f>Translations!$B$70</f>
        <v>Brief description</v>
      </c>
      <c r="F206" s="342"/>
      <c r="G206" s="342"/>
      <c r="H206" s="325" t="str">
        <f>Translations!$B$86</f>
        <v>Investment costs</v>
      </c>
      <c r="I206" s="326"/>
      <c r="J206" s="327"/>
      <c r="K206" s="328" t="str">
        <f>Translations!$B$87</f>
        <v>O&amp;M costs [€/year]</v>
      </c>
      <c r="L206" s="329"/>
      <c r="M206" s="320" t="str">
        <f>Translations!$B$88</f>
        <v>Other costs [€/year]</v>
      </c>
      <c r="N206" s="320" t="str">
        <f>Translations!$B$74</f>
        <v>Annual costs [€]</v>
      </c>
      <c r="O206" s="121"/>
      <c r="P206" s="60"/>
      <c r="Q206" s="60"/>
    </row>
    <row r="207" spans="1:17" s="222" customFormat="1" ht="25.5" customHeight="1" thickBot="1" x14ac:dyDescent="0.25">
      <c r="A207" s="179"/>
      <c r="B207" s="180"/>
      <c r="C207" s="167"/>
      <c r="D207" s="221"/>
      <c r="E207" s="330"/>
      <c r="F207" s="343"/>
      <c r="G207" s="343"/>
      <c r="H207" s="214" t="str">
        <f>Translations!$B$89</f>
        <v>Investment costs [€]</v>
      </c>
      <c r="I207" s="231" t="str">
        <f>Translations!$B$90</f>
        <v>depreciation period [years]</v>
      </c>
      <c r="J207" s="232" t="str">
        <f>Translations!$B$96</f>
        <v>interest rate [%]</v>
      </c>
      <c r="K207" s="330"/>
      <c r="L207" s="331"/>
      <c r="M207" s="321"/>
      <c r="N207" s="332"/>
      <c r="O207" s="122"/>
      <c r="P207" s="179"/>
      <c r="Q207" s="179"/>
    </row>
    <row r="208" spans="1:17" s="155" customFormat="1" ht="15" customHeight="1" x14ac:dyDescent="0.2">
      <c r="A208" s="60"/>
      <c r="B208" s="138"/>
      <c r="C208" s="116"/>
      <c r="D208" s="104"/>
      <c r="E208" s="333"/>
      <c r="F208" s="334"/>
      <c r="G208" s="334"/>
      <c r="H208" s="241"/>
      <c r="I208" s="228"/>
      <c r="J208" s="223"/>
      <c r="K208" s="322"/>
      <c r="L208" s="323"/>
      <c r="M208" s="241"/>
      <c r="N208" s="233" t="str">
        <f>IF(COUNT(H208:M208)&gt;0,IF(COUNT(H208:I208)=2,IF(J208&gt;0,-PMT(J208/100,I208,H208),H208/I208),0)+K208+M208,"")</f>
        <v/>
      </c>
      <c r="O208" s="121"/>
      <c r="P208" s="60"/>
      <c r="Q208" s="60"/>
    </row>
    <row r="209" spans="1:23" s="155" customFormat="1" ht="12.75" customHeight="1" x14ac:dyDescent="0.2">
      <c r="A209" s="60"/>
      <c r="B209" s="138"/>
      <c r="C209" s="116"/>
      <c r="D209" s="56"/>
      <c r="E209" s="335"/>
      <c r="F209" s="336"/>
      <c r="G209" s="336"/>
      <c r="H209" s="240"/>
      <c r="I209" s="229"/>
      <c r="J209" s="224"/>
      <c r="K209" s="316"/>
      <c r="L209" s="317"/>
      <c r="M209" s="240"/>
      <c r="N209" s="234" t="str">
        <f>IF(COUNT(H209:M209)&gt;0,IF(COUNT(H209:I209)=2,IF(J209&gt;0,-PMT(J209/100,I209,H209),H209/I209),0)+K209+M209,"")</f>
        <v/>
      </c>
      <c r="O209" s="121"/>
      <c r="P209" s="60"/>
      <c r="Q209" s="60"/>
    </row>
    <row r="210" spans="1:23" s="155" customFormat="1" ht="12.75" customHeight="1" x14ac:dyDescent="0.2">
      <c r="A210" s="60"/>
      <c r="B210" s="138"/>
      <c r="C210" s="116"/>
      <c r="D210" s="56"/>
      <c r="E210" s="335"/>
      <c r="F210" s="336"/>
      <c r="G210" s="336"/>
      <c r="H210" s="240"/>
      <c r="I210" s="229"/>
      <c r="J210" s="224"/>
      <c r="K210" s="316"/>
      <c r="L210" s="317"/>
      <c r="M210" s="240"/>
      <c r="N210" s="234" t="str">
        <f>IF(COUNT(H210:M210)&gt;0,IF(COUNT(H210:I210)=2,IF(J210&gt;0,-PMT(J210/100,I210,H210),H210/I210),0)+K210+M210,"")</f>
        <v/>
      </c>
      <c r="O210" s="121"/>
      <c r="P210" s="60"/>
      <c r="Q210" s="60"/>
    </row>
    <row r="211" spans="1:23" s="155" customFormat="1" ht="12.75" customHeight="1" x14ac:dyDescent="0.2">
      <c r="A211" s="60"/>
      <c r="B211" s="138"/>
      <c r="C211" s="116"/>
      <c r="D211" s="56"/>
      <c r="E211" s="335"/>
      <c r="F211" s="336"/>
      <c r="G211" s="336"/>
      <c r="H211" s="240"/>
      <c r="I211" s="229"/>
      <c r="J211" s="224"/>
      <c r="K211" s="316"/>
      <c r="L211" s="317"/>
      <c r="M211" s="240"/>
      <c r="N211" s="234" t="str">
        <f>IF(COUNT(H211:M211)&gt;0,IF(COUNT(H211:I211)=2,IF(J211&gt;0,-PMT(J211/100,I211,H211),H211/I211),0)+K211+M211,"")</f>
        <v/>
      </c>
      <c r="O211" s="121"/>
      <c r="P211" s="60"/>
      <c r="Q211" s="60"/>
    </row>
    <row r="212" spans="1:23" s="155" customFormat="1" ht="12.75" customHeight="1" thickBot="1" x14ac:dyDescent="0.25">
      <c r="A212" s="60"/>
      <c r="B212" s="138"/>
      <c r="C212" s="116"/>
      <c r="D212" s="56"/>
      <c r="E212" s="344"/>
      <c r="F212" s="345"/>
      <c r="G212" s="345"/>
      <c r="H212" s="239"/>
      <c r="I212" s="230"/>
      <c r="J212" s="225"/>
      <c r="K212" s="318"/>
      <c r="L212" s="319"/>
      <c r="M212" s="239"/>
      <c r="N212" s="235" t="str">
        <f>IF(COUNT(H212:M212)&gt;0,IF(COUNT(H212:I212)=2,IF(J212&gt;0,-PMT(J212/100,I212,H212),H212/I212),0)+K212+M212,"")</f>
        <v/>
      </c>
      <c r="O212" s="121"/>
      <c r="P212" s="60"/>
      <c r="Q212" s="60"/>
    </row>
    <row r="213" spans="1:23" s="155" customFormat="1" ht="15" customHeight="1" thickBot="1" x14ac:dyDescent="0.25">
      <c r="A213" s="60"/>
      <c r="B213" s="138"/>
      <c r="C213" s="116"/>
      <c r="D213" s="116"/>
      <c r="E213" s="116"/>
      <c r="F213" s="116"/>
      <c r="G213" s="116"/>
      <c r="H213" s="116"/>
      <c r="I213" s="116"/>
      <c r="J213" s="116"/>
      <c r="K213" s="116"/>
      <c r="L213" s="105" t="str">
        <f>Translations!$B$52</f>
        <v>Sum</v>
      </c>
      <c r="M213" s="212" t="s">
        <v>103</v>
      </c>
      <c r="N213" s="193" t="str">
        <f>IF(COUNT(N208:N212)&gt;0,SUM(N208:N212),"")</f>
        <v/>
      </c>
      <c r="O213" s="121"/>
      <c r="P213" s="60"/>
      <c r="Q213" s="60"/>
    </row>
    <row r="214" spans="1:23" s="155" customFormat="1" ht="15" customHeight="1" thickBot="1" x14ac:dyDescent="0.25">
      <c r="A214" s="60"/>
      <c r="B214" s="138"/>
      <c r="C214" s="116"/>
      <c r="D214" s="116"/>
      <c r="E214" s="116"/>
      <c r="F214" s="116"/>
      <c r="G214" s="116"/>
      <c r="H214" s="116"/>
      <c r="I214" s="116"/>
      <c r="J214" s="116"/>
      <c r="K214" s="116"/>
      <c r="L214" s="116"/>
      <c r="M214" s="116"/>
      <c r="N214" s="116"/>
      <c r="O214" s="121"/>
      <c r="P214" s="60"/>
      <c r="Q214" s="60"/>
    </row>
    <row r="215" spans="1:23" s="155" customFormat="1" ht="15" customHeight="1" thickBot="1" x14ac:dyDescent="0.25">
      <c r="A215" s="60"/>
      <c r="B215" s="138"/>
      <c r="C215" s="116"/>
      <c r="D215" s="61" t="s">
        <v>21</v>
      </c>
      <c r="E215" s="337" t="str">
        <f>Translations!$B$77</f>
        <v>Annual costs (Sum of all "additional" costs)</v>
      </c>
      <c r="F215" s="337"/>
      <c r="G215" s="337"/>
      <c r="H215" s="337"/>
      <c r="I215" s="337"/>
      <c r="J215" s="337"/>
      <c r="K215" s="337"/>
      <c r="L215" s="337"/>
      <c r="M215" s="192" t="s">
        <v>103</v>
      </c>
      <c r="N215" s="193" t="str">
        <f>IF(ISNUMBER(N213),N213-IF(ISNUMBER(N203),N203,0),"")</f>
        <v/>
      </c>
      <c r="O215" s="169"/>
      <c r="P215" s="60"/>
      <c r="Q215" s="60"/>
    </row>
    <row r="216" spans="1:23" s="155" customFormat="1" ht="5.0999999999999996" customHeight="1" x14ac:dyDescent="0.2">
      <c r="A216" s="60"/>
      <c r="B216" s="138"/>
      <c r="C216" s="116"/>
      <c r="D216" s="56"/>
      <c r="E216" s="182"/>
      <c r="F216" s="182"/>
      <c r="G216" s="182"/>
      <c r="H216" s="182"/>
      <c r="I216" s="182"/>
      <c r="J216" s="182"/>
      <c r="K216" s="182"/>
      <c r="L216" s="182"/>
      <c r="M216" s="182"/>
      <c r="N216" s="182"/>
      <c r="O216" s="169"/>
      <c r="P216" s="60"/>
      <c r="Q216" s="60"/>
    </row>
    <row r="217" spans="1:23" s="155" customFormat="1" ht="13.5" thickBot="1" x14ac:dyDescent="0.25">
      <c r="A217" s="60"/>
      <c r="B217" s="138"/>
      <c r="C217" s="116"/>
      <c r="D217" s="56"/>
      <c r="E217" s="145"/>
      <c r="F217" s="145"/>
      <c r="G217" s="61" t="str">
        <f>Translations!$B$78</f>
        <v>EUA price [€/t CO2e]</v>
      </c>
      <c r="H217" s="145"/>
      <c r="I217" s="61" t="str">
        <f>Translations!$B$79</f>
        <v>Average annual emissions</v>
      </c>
      <c r="J217" s="145"/>
      <c r="K217" s="61" t="str">
        <f>Translations!$B$80</f>
        <v>Improvement factor</v>
      </c>
      <c r="L217" s="145"/>
      <c r="M217" s="145"/>
      <c r="N217" s="145"/>
      <c r="O217" s="169"/>
      <c r="P217" s="60"/>
      <c r="Q217" s="60"/>
    </row>
    <row r="218" spans="1:23" s="155" customFormat="1" ht="15" customHeight="1" thickBot="1" x14ac:dyDescent="0.25">
      <c r="A218" s="60"/>
      <c r="B218" s="138"/>
      <c r="C218" s="116"/>
      <c r="D218" s="61" t="s">
        <v>3</v>
      </c>
      <c r="E218" s="337" t="str">
        <f>Translations!$B$81</f>
        <v>Annual Benefits</v>
      </c>
      <c r="F218" s="338"/>
      <c r="G218" s="168">
        <v>80</v>
      </c>
      <c r="H218" s="189" t="s">
        <v>102</v>
      </c>
      <c r="I218" s="202"/>
      <c r="J218" s="190" t="s">
        <v>102</v>
      </c>
      <c r="K218" s="170" t="str">
        <f>IF(AND(J188&lt;&gt;"",J188=FALSE),1/100,IF(COUNT(J190,J191)=2,J190-J191,""))</f>
        <v/>
      </c>
      <c r="L218" s="191"/>
      <c r="M218" s="192" t="s">
        <v>103</v>
      </c>
      <c r="N218" s="193" t="str">
        <f>IF(COUNT(G218,I218,K218)=3,G218*I218*K218,"")</f>
        <v/>
      </c>
      <c r="O218" s="169"/>
      <c r="P218" s="60"/>
      <c r="Q218" s="60"/>
    </row>
    <row r="219" spans="1:23" s="155" customFormat="1" ht="5.0999999999999996" customHeight="1" thickBot="1" x14ac:dyDescent="0.25">
      <c r="A219" s="60"/>
      <c r="B219" s="138"/>
      <c r="C219" s="116"/>
      <c r="D219" s="117"/>
      <c r="E219" s="182"/>
      <c r="F219" s="182"/>
      <c r="G219" s="182"/>
      <c r="H219" s="182"/>
      <c r="I219" s="182"/>
      <c r="J219" s="182"/>
      <c r="K219" s="182"/>
      <c r="L219" s="182"/>
      <c r="M219" s="182"/>
      <c r="N219" s="182"/>
      <c r="O219" s="183"/>
      <c r="P219" s="60"/>
      <c r="Q219" s="60"/>
    </row>
    <row r="220" spans="1:23" s="155" customFormat="1" ht="15" customHeight="1" thickBot="1" x14ac:dyDescent="0.25">
      <c r="A220" s="184"/>
      <c r="B220" s="185"/>
      <c r="C220" s="114"/>
      <c r="D220" s="61" t="s">
        <v>125</v>
      </c>
      <c r="E220" s="142" t="str">
        <f>Translations!$B$82</f>
        <v>Costs are unreasonable?</v>
      </c>
      <c r="F220" s="187"/>
      <c r="G220" s="187"/>
      <c r="H220" s="188"/>
      <c r="I220" s="172" t="str">
        <f>IF(COUNT(N215,N218)=2,AND(N215&gt;N218,N215&gt;IF(CNTR_SmallEmitter,1000,4000)),"")</f>
        <v/>
      </c>
      <c r="J220" s="115"/>
      <c r="K220" s="115"/>
      <c r="L220" s="115"/>
      <c r="M220" s="115"/>
      <c r="N220" s="115"/>
      <c r="O220" s="186"/>
      <c r="P220" s="184"/>
      <c r="Q220" s="184"/>
    </row>
    <row r="221" spans="1:23" ht="12.75" customHeight="1" thickBot="1" x14ac:dyDescent="0.25">
      <c r="A221" s="130"/>
      <c r="B221" s="138"/>
      <c r="C221" s="107"/>
      <c r="D221" s="10"/>
      <c r="E221" s="108"/>
      <c r="F221" s="9"/>
      <c r="G221" s="11"/>
      <c r="H221" s="11"/>
      <c r="I221" s="11"/>
      <c r="J221" s="11"/>
      <c r="K221" s="11"/>
      <c r="L221" s="11"/>
      <c r="M221" s="11"/>
      <c r="N221" s="11"/>
      <c r="O221" s="120"/>
      <c r="P221" s="101"/>
      <c r="Q221" s="5"/>
      <c r="R221" s="156"/>
      <c r="S221" s="156"/>
      <c r="T221" s="156"/>
      <c r="U221" s="156"/>
      <c r="V221" s="156"/>
      <c r="W221" s="156"/>
    </row>
    <row r="222" spans="1:23" x14ac:dyDescent="0.2">
      <c r="A222" s="72"/>
      <c r="B222" s="146"/>
      <c r="C222" s="114"/>
      <c r="D222" s="115"/>
      <c r="E222" s="71"/>
      <c r="F222" s="71"/>
      <c r="G222" s="71"/>
      <c r="H222" s="71"/>
      <c r="I222" s="71"/>
      <c r="J222" s="71"/>
      <c r="K222" s="71"/>
      <c r="L222" s="71"/>
      <c r="M222" s="71"/>
      <c r="N222" s="71"/>
      <c r="O222" s="171"/>
      <c r="P222" s="72"/>
      <c r="Q222" s="72"/>
    </row>
    <row r="223" spans="1:23" ht="13.5" thickBot="1" x14ac:dyDescent="0.25">
      <c r="A223" s="72"/>
      <c r="B223" s="147"/>
      <c r="C223" s="132"/>
      <c r="D223" s="133"/>
      <c r="E223" s="131"/>
      <c r="F223" s="131"/>
      <c r="G223" s="131"/>
      <c r="H223" s="131"/>
      <c r="I223" s="131"/>
      <c r="J223" s="131"/>
      <c r="K223" s="131"/>
      <c r="L223" s="131"/>
      <c r="M223" s="131"/>
      <c r="N223" s="131"/>
      <c r="O223" s="134"/>
      <c r="P223" s="72"/>
      <c r="Q223" s="72"/>
    </row>
    <row r="224" spans="1:23" hidden="1" x14ac:dyDescent="0.2">
      <c r="A224" s="72" t="s">
        <v>40</v>
      </c>
      <c r="B224" s="72"/>
      <c r="C224" s="72"/>
      <c r="D224" s="72"/>
      <c r="E224" s="72"/>
      <c r="F224" s="72"/>
      <c r="G224" s="72"/>
      <c r="H224" s="72"/>
      <c r="I224" s="72"/>
      <c r="J224" s="72"/>
      <c r="K224" s="72"/>
      <c r="L224" s="72"/>
      <c r="M224" s="72"/>
      <c r="N224" s="72"/>
      <c r="O224" s="72"/>
      <c r="P224" s="72"/>
      <c r="Q224" s="72"/>
    </row>
  </sheetData>
  <sheetProtection sheet="1" objects="1" scenarios="1" formatCells="0" formatColumns="0" formatRows="0"/>
  <mergeCells count="227">
    <mergeCell ref="E35:E41"/>
    <mergeCell ref="G36:N36"/>
    <mergeCell ref="G39:N39"/>
    <mergeCell ref="F35:N35"/>
    <mergeCell ref="N46:N47"/>
    <mergeCell ref="F27:N27"/>
    <mergeCell ref="G2:H2"/>
    <mergeCell ref="E19:I19"/>
    <mergeCell ref="G37:N37"/>
    <mergeCell ref="M2:N2"/>
    <mergeCell ref="G3:H3"/>
    <mergeCell ref="I4:J4"/>
    <mergeCell ref="F28:N28"/>
    <mergeCell ref="M3:N3"/>
    <mergeCell ref="K2:L2"/>
    <mergeCell ref="E30:N30"/>
    <mergeCell ref="E17:N17"/>
    <mergeCell ref="E20:N20"/>
    <mergeCell ref="E22:I22"/>
    <mergeCell ref="M4:N4"/>
    <mergeCell ref="E23:I23"/>
    <mergeCell ref="G4:H4"/>
    <mergeCell ref="K4:L4"/>
    <mergeCell ref="E29:N29"/>
    <mergeCell ref="E4:F4"/>
    <mergeCell ref="E25:N25"/>
    <mergeCell ref="D8:N8"/>
    <mergeCell ref="B2:D4"/>
    <mergeCell ref="E2:F2"/>
    <mergeCell ref="I3:J3"/>
    <mergeCell ref="K3:L3"/>
    <mergeCell ref="I2:J2"/>
    <mergeCell ref="E26:N26"/>
    <mergeCell ref="D14:N14"/>
    <mergeCell ref="F32:N32"/>
    <mergeCell ref="E56:N56"/>
    <mergeCell ref="F34:N34"/>
    <mergeCell ref="E59:G59"/>
    <mergeCell ref="K59:L59"/>
    <mergeCell ref="E3:F3"/>
    <mergeCell ref="K63:L63"/>
    <mergeCell ref="E12:I12"/>
    <mergeCell ref="G40:N40"/>
    <mergeCell ref="G42:N42"/>
    <mergeCell ref="G41:N41"/>
    <mergeCell ref="C6:N6"/>
    <mergeCell ref="G38:N38"/>
    <mergeCell ref="F31:N31"/>
    <mergeCell ref="K61:L61"/>
    <mergeCell ref="E62:G62"/>
    <mergeCell ref="K62:L62"/>
    <mergeCell ref="M46:M47"/>
    <mergeCell ref="K46:L47"/>
    <mergeCell ref="H46:J46"/>
    <mergeCell ref="K48:L48"/>
    <mergeCell ref="K49:L49"/>
    <mergeCell ref="K50:L50"/>
    <mergeCell ref="E10:N10"/>
    <mergeCell ref="H132:J132"/>
    <mergeCell ref="K132:L133"/>
    <mergeCell ref="M132:M133"/>
    <mergeCell ref="K127:L127"/>
    <mergeCell ref="E45:N45"/>
    <mergeCell ref="K51:L51"/>
    <mergeCell ref="K52:L52"/>
    <mergeCell ref="E57:G58"/>
    <mergeCell ref="E50:G50"/>
    <mergeCell ref="E51:G51"/>
    <mergeCell ref="E46:G47"/>
    <mergeCell ref="M57:M58"/>
    <mergeCell ref="E69:F69"/>
    <mergeCell ref="E60:G60"/>
    <mergeCell ref="K60:L60"/>
    <mergeCell ref="E61:G61"/>
    <mergeCell ref="E52:G52"/>
    <mergeCell ref="E48:G48"/>
    <mergeCell ref="E49:G49"/>
    <mergeCell ref="N57:N58"/>
    <mergeCell ref="E63:G63"/>
    <mergeCell ref="H57:J57"/>
    <mergeCell ref="K57:L58"/>
    <mergeCell ref="E80:I80"/>
    <mergeCell ref="E75:N75"/>
    <mergeCell ref="E77:I77"/>
    <mergeCell ref="E79:I79"/>
    <mergeCell ref="E70:N70"/>
    <mergeCell ref="E66:L66"/>
    <mergeCell ref="E161:G161"/>
    <mergeCell ref="E153:I153"/>
    <mergeCell ref="E154:I154"/>
    <mergeCell ref="E151:I151"/>
    <mergeCell ref="E135:G135"/>
    <mergeCell ref="E137:G137"/>
    <mergeCell ref="E138:G138"/>
    <mergeCell ref="E127:G127"/>
    <mergeCell ref="E132:G133"/>
    <mergeCell ref="K135:L135"/>
    <mergeCell ref="K136:L136"/>
    <mergeCell ref="K137:L137"/>
    <mergeCell ref="K128:L128"/>
    <mergeCell ref="E128:G128"/>
    <mergeCell ref="K138:L138"/>
    <mergeCell ref="H159:J159"/>
    <mergeCell ref="K159:L160"/>
    <mergeCell ref="E82:N82"/>
    <mergeCell ref="N85:N86"/>
    <mergeCell ref="E87:G87"/>
    <mergeCell ref="K87:L87"/>
    <mergeCell ref="N132:N133"/>
    <mergeCell ref="E134:G134"/>
    <mergeCell ref="E218:F218"/>
    <mergeCell ref="E210:G210"/>
    <mergeCell ref="E211:G211"/>
    <mergeCell ref="H206:J206"/>
    <mergeCell ref="K206:L207"/>
    <mergeCell ref="E202:G202"/>
    <mergeCell ref="E196:G197"/>
    <mergeCell ref="E174:G174"/>
    <mergeCell ref="E175:G175"/>
    <mergeCell ref="E199:G199"/>
    <mergeCell ref="E190:I190"/>
    <mergeCell ref="E191:I191"/>
    <mergeCell ref="E193:N193"/>
    <mergeCell ref="E200:G200"/>
    <mergeCell ref="E201:G201"/>
    <mergeCell ref="K199:L199"/>
    <mergeCell ref="K200:L200"/>
    <mergeCell ref="E178:L178"/>
    <mergeCell ref="E181:F181"/>
    <mergeCell ref="E188:I188"/>
    <mergeCell ref="K198:L198"/>
    <mergeCell ref="K212:L212"/>
    <mergeCell ref="E212:G212"/>
    <mergeCell ref="K134:L134"/>
    <mergeCell ref="E171:G171"/>
    <mergeCell ref="H169:J169"/>
    <mergeCell ref="K169:L170"/>
    <mergeCell ref="E164:G164"/>
    <mergeCell ref="E165:G165"/>
    <mergeCell ref="K164:L164"/>
    <mergeCell ref="K165:L165"/>
    <mergeCell ref="E215:L215"/>
    <mergeCell ref="E136:G136"/>
    <mergeCell ref="E85:G86"/>
    <mergeCell ref="H85:J85"/>
    <mergeCell ref="K85:L86"/>
    <mergeCell ref="M85:M86"/>
    <mergeCell ref="K95:L96"/>
    <mergeCell ref="M95:M96"/>
    <mergeCell ref="E88:G88"/>
    <mergeCell ref="K88:L88"/>
    <mergeCell ref="E89:G89"/>
    <mergeCell ref="K89:L89"/>
    <mergeCell ref="E90:G90"/>
    <mergeCell ref="K90:L90"/>
    <mergeCell ref="K171:L171"/>
    <mergeCell ref="K172:L172"/>
    <mergeCell ref="K173:L173"/>
    <mergeCell ref="K174:L174"/>
    <mergeCell ref="K175:L175"/>
    <mergeCell ref="K209:L209"/>
    <mergeCell ref="E172:G172"/>
    <mergeCell ref="E173:G173"/>
    <mergeCell ref="E169:G170"/>
    <mergeCell ref="N169:N170"/>
    <mergeCell ref="E141:L141"/>
    <mergeCell ref="E144:F144"/>
    <mergeCell ref="E149:N149"/>
    <mergeCell ref="N159:N160"/>
    <mergeCell ref="M159:M160"/>
    <mergeCell ref="E156:N156"/>
    <mergeCell ref="E159:G160"/>
    <mergeCell ref="M169:M170"/>
    <mergeCell ref="E162:G162"/>
    <mergeCell ref="E163:G163"/>
    <mergeCell ref="K161:L161"/>
    <mergeCell ref="K162:L162"/>
    <mergeCell ref="K163:L163"/>
    <mergeCell ref="E91:G91"/>
    <mergeCell ref="K91:L91"/>
    <mergeCell ref="E95:G96"/>
    <mergeCell ref="H95:J95"/>
    <mergeCell ref="N95:N96"/>
    <mergeCell ref="E97:G97"/>
    <mergeCell ref="K97:L97"/>
    <mergeCell ref="E98:G98"/>
    <mergeCell ref="K98:L98"/>
    <mergeCell ref="E99:G99"/>
    <mergeCell ref="K99:L99"/>
    <mergeCell ref="K125:L125"/>
    <mergeCell ref="K126:L126"/>
    <mergeCell ref="M122:M123"/>
    <mergeCell ref="K124:L124"/>
    <mergeCell ref="E112:N112"/>
    <mergeCell ref="E114:I114"/>
    <mergeCell ref="E117:I117"/>
    <mergeCell ref="E116:I116"/>
    <mergeCell ref="E119:N119"/>
    <mergeCell ref="N122:N123"/>
    <mergeCell ref="E124:G124"/>
    <mergeCell ref="E125:G125"/>
    <mergeCell ref="E122:G123"/>
    <mergeCell ref="E126:G126"/>
    <mergeCell ref="H122:J122"/>
    <mergeCell ref="K122:L123"/>
    <mergeCell ref="E100:G100"/>
    <mergeCell ref="K100:L100"/>
    <mergeCell ref="E101:G101"/>
    <mergeCell ref="K101:L101"/>
    <mergeCell ref="E104:L104"/>
    <mergeCell ref="E107:F107"/>
    <mergeCell ref="K210:L210"/>
    <mergeCell ref="K211:L211"/>
    <mergeCell ref="K201:L201"/>
    <mergeCell ref="K202:L202"/>
    <mergeCell ref="M206:M207"/>
    <mergeCell ref="K208:L208"/>
    <mergeCell ref="E186:N186"/>
    <mergeCell ref="H196:J196"/>
    <mergeCell ref="K196:L197"/>
    <mergeCell ref="M196:M197"/>
    <mergeCell ref="N196:N197"/>
    <mergeCell ref="E198:G198"/>
    <mergeCell ref="N206:N207"/>
    <mergeCell ref="E208:G208"/>
    <mergeCell ref="E209:G209"/>
    <mergeCell ref="E206:G207"/>
  </mergeCells>
  <conditionalFormatting sqref="J22:J23">
    <cfRule type="expression" dxfId="5" priority="17" stopIfTrue="1">
      <formula>$Q22=TRUE</formula>
    </cfRule>
  </conditionalFormatting>
  <conditionalFormatting sqref="J79:J80">
    <cfRule type="expression" dxfId="4" priority="4" stopIfTrue="1">
      <formula>$Q79=TRUE</formula>
    </cfRule>
  </conditionalFormatting>
  <conditionalFormatting sqref="J116:J117">
    <cfRule type="expression" dxfId="3" priority="3" stopIfTrue="1">
      <formula>$Q116=TRUE</formula>
    </cfRule>
  </conditionalFormatting>
  <conditionalFormatting sqref="J153:J154">
    <cfRule type="expression" dxfId="2" priority="2" stopIfTrue="1">
      <formula>$Q153=TRUE</formula>
    </cfRule>
  </conditionalFormatting>
  <conditionalFormatting sqref="J190:J191">
    <cfRule type="expression" dxfId="1" priority="1" stopIfTrue="1">
      <formula>$Q190=TRUE</formula>
    </cfRule>
  </conditionalFormatting>
  <dataValidations count="2">
    <dataValidation type="list" allowBlank="1" showInputMessage="1" showErrorMessage="1" sqref="J12 J19 J77 J114 J151 J188">
      <formula1>CNTR_TrueFalse</formula1>
    </dataValidation>
    <dataValidation type="list" allowBlank="1" showInputMessage="1" showErrorMessage="1" sqref="J23 J80 J117 J154 J191">
      <formula1>EUconst_UncertaintyThresholds</formula1>
    </dataValidation>
  </dataValidations>
  <hyperlinks>
    <hyperlink ref="I2:J2" location="JUMP_b_Guidelines_Top" display="JUMP_b_Guidelines_Top"/>
    <hyperlink ref="E3:F3" location="JUMP_I_Top" display="JUMP_I_Top"/>
  </hyperlinks>
  <pageMargins left="0.7" right="0.7" top="0.78740157499999996" bottom="0.78740157499999996" header="0.3" footer="0.3"/>
  <pageSetup paperSize="9" scale="6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indexed="12"/>
    <pageSetUpPr fitToPage="1"/>
  </sheetPr>
  <dimension ref="A2:B172"/>
  <sheetViews>
    <sheetView zoomScaleNormal="100" workbookViewId="0">
      <selection activeCell="C15" sqref="C15"/>
    </sheetView>
  </sheetViews>
  <sheetFormatPr baseColWidth="10" defaultColWidth="11.42578125" defaultRowHeight="12.75" x14ac:dyDescent="0.2"/>
  <cols>
    <col min="1" max="1" width="23.28515625" style="21" customWidth="1"/>
    <col min="2" max="3" width="27.85546875" style="21" customWidth="1"/>
    <col min="4" max="42" width="12.7109375" style="21" customWidth="1"/>
    <col min="43" max="16384" width="11.42578125" style="21"/>
  </cols>
  <sheetData>
    <row r="2" spans="1:2" ht="23.25" x14ac:dyDescent="0.35">
      <c r="A2" s="24" t="s">
        <v>143</v>
      </c>
    </row>
    <row r="3" spans="1:2" x14ac:dyDescent="0.2">
      <c r="A3"/>
    </row>
    <row r="4" spans="1:2" x14ac:dyDescent="0.2">
      <c r="A4" s="244" t="s">
        <v>261</v>
      </c>
    </row>
    <row r="5" spans="1:2" x14ac:dyDescent="0.2">
      <c r="A5" s="246">
        <v>0.17499999999999999</v>
      </c>
    </row>
    <row r="6" spans="1:2" x14ac:dyDescent="0.2">
      <c r="A6" s="246">
        <v>0.15</v>
      </c>
    </row>
    <row r="7" spans="1:2" x14ac:dyDescent="0.2">
      <c r="A7" s="246">
        <v>0.125</v>
      </c>
    </row>
    <row r="8" spans="1:2" x14ac:dyDescent="0.2">
      <c r="A8" s="246">
        <v>0.1</v>
      </c>
    </row>
    <row r="9" spans="1:2" x14ac:dyDescent="0.2">
      <c r="A9" s="246">
        <v>7.4999999999999997E-2</v>
      </c>
    </row>
    <row r="10" spans="1:2" x14ac:dyDescent="0.2">
      <c r="A10" s="246">
        <v>0.05</v>
      </c>
    </row>
    <row r="11" spans="1:2" x14ac:dyDescent="0.2">
      <c r="A11" s="246">
        <v>2.5000000000000001E-2</v>
      </c>
    </row>
    <row r="12" spans="1:2" x14ac:dyDescent="0.2">
      <c r="A12" s="246">
        <v>1.4999999999999999E-2</v>
      </c>
    </row>
    <row r="13" spans="1:2" x14ac:dyDescent="0.2">
      <c r="A13"/>
    </row>
    <row r="14" spans="1:2" x14ac:dyDescent="0.2">
      <c r="A14" s="243" t="s">
        <v>262</v>
      </c>
      <c r="B14" s="245" t="str">
        <f>Translations!$B$97</f>
        <v>inconsistent!</v>
      </c>
    </row>
    <row r="15" spans="1:2" x14ac:dyDescent="0.2">
      <c r="A15"/>
    </row>
    <row r="16" spans="1:2" x14ac:dyDescent="0.2">
      <c r="A16"/>
    </row>
    <row r="17" spans="1:1" x14ac:dyDescent="0.2">
      <c r="A17"/>
    </row>
    <row r="18" spans="1:1" x14ac:dyDescent="0.2">
      <c r="A18"/>
    </row>
    <row r="19" spans="1:1" x14ac:dyDescent="0.2">
      <c r="A19"/>
    </row>
    <row r="20" spans="1:1" x14ac:dyDescent="0.2">
      <c r="A20"/>
    </row>
    <row r="21" spans="1:1" x14ac:dyDescent="0.2">
      <c r="A21"/>
    </row>
    <row r="22" spans="1:1" x14ac:dyDescent="0.2">
      <c r="A22"/>
    </row>
    <row r="23" spans="1:1" x14ac:dyDescent="0.2">
      <c r="A23"/>
    </row>
    <row r="24" spans="1:1" x14ac:dyDescent="0.2">
      <c r="A24"/>
    </row>
    <row r="25" spans="1:1" x14ac:dyDescent="0.2">
      <c r="A25"/>
    </row>
    <row r="26" spans="1:1" x14ac:dyDescent="0.2">
      <c r="A26"/>
    </row>
    <row r="27" spans="1:1" x14ac:dyDescent="0.2">
      <c r="A27"/>
    </row>
    <row r="28" spans="1:1" x14ac:dyDescent="0.2">
      <c r="A28"/>
    </row>
    <row r="29" spans="1:1" x14ac:dyDescent="0.2">
      <c r="A29"/>
    </row>
    <row r="30" spans="1:1" x14ac:dyDescent="0.2">
      <c r="A30"/>
    </row>
    <row r="31" spans="1:1" x14ac:dyDescent="0.2">
      <c r="A31"/>
    </row>
    <row r="32" spans="1:1" x14ac:dyDescent="0.2">
      <c r="A32"/>
    </row>
    <row r="33" spans="1:1" x14ac:dyDescent="0.2">
      <c r="A33"/>
    </row>
    <row r="34" spans="1:1" x14ac:dyDescent="0.2">
      <c r="A34"/>
    </row>
    <row r="35" spans="1:1" x14ac:dyDescent="0.2">
      <c r="A35"/>
    </row>
    <row r="36" spans="1:1" x14ac:dyDescent="0.2">
      <c r="A36"/>
    </row>
    <row r="37" spans="1:1" x14ac:dyDescent="0.2">
      <c r="A37"/>
    </row>
    <row r="38" spans="1:1" x14ac:dyDescent="0.2">
      <c r="A38"/>
    </row>
    <row r="39" spans="1:1" x14ac:dyDescent="0.2">
      <c r="A39"/>
    </row>
    <row r="40" spans="1:1" x14ac:dyDescent="0.2">
      <c r="A40"/>
    </row>
    <row r="41" spans="1:1" x14ac:dyDescent="0.2">
      <c r="A41"/>
    </row>
    <row r="42" spans="1:1" x14ac:dyDescent="0.2">
      <c r="A42"/>
    </row>
    <row r="43" spans="1:1" x14ac:dyDescent="0.2">
      <c r="A43"/>
    </row>
    <row r="44" spans="1:1" x14ac:dyDescent="0.2">
      <c r="A44"/>
    </row>
    <row r="45" spans="1:1" x14ac:dyDescent="0.2">
      <c r="A45"/>
    </row>
    <row r="46" spans="1:1" x14ac:dyDescent="0.2">
      <c r="A46"/>
    </row>
    <row r="47" spans="1:1" x14ac:dyDescent="0.2">
      <c r="A47"/>
    </row>
    <row r="48" spans="1:1" x14ac:dyDescent="0.2">
      <c r="A48"/>
    </row>
    <row r="49" spans="1:1" x14ac:dyDescent="0.2">
      <c r="A49"/>
    </row>
    <row r="50" spans="1:1" x14ac:dyDescent="0.2">
      <c r="A50"/>
    </row>
    <row r="51" spans="1:1" x14ac:dyDescent="0.2">
      <c r="A51"/>
    </row>
    <row r="52" spans="1:1" x14ac:dyDescent="0.2">
      <c r="A52"/>
    </row>
    <row r="53" spans="1:1" x14ac:dyDescent="0.2">
      <c r="A53"/>
    </row>
    <row r="54" spans="1:1" x14ac:dyDescent="0.2">
      <c r="A54"/>
    </row>
    <row r="55" spans="1:1" x14ac:dyDescent="0.2">
      <c r="A55"/>
    </row>
    <row r="56" spans="1:1" x14ac:dyDescent="0.2">
      <c r="A56"/>
    </row>
    <row r="57" spans="1:1" x14ac:dyDescent="0.2">
      <c r="A57"/>
    </row>
    <row r="58" spans="1:1" x14ac:dyDescent="0.2">
      <c r="A58"/>
    </row>
    <row r="59" spans="1:1" x14ac:dyDescent="0.2">
      <c r="A59"/>
    </row>
    <row r="60" spans="1:1" x14ac:dyDescent="0.2">
      <c r="A60"/>
    </row>
    <row r="61" spans="1:1" x14ac:dyDescent="0.2">
      <c r="A61"/>
    </row>
    <row r="62" spans="1:1" x14ac:dyDescent="0.2">
      <c r="A62"/>
    </row>
    <row r="63" spans="1:1" x14ac:dyDescent="0.2">
      <c r="A63"/>
    </row>
    <row r="64" spans="1:1" x14ac:dyDescent="0.2">
      <c r="A64"/>
    </row>
    <row r="65" spans="1:1" x14ac:dyDescent="0.2">
      <c r="A65"/>
    </row>
    <row r="66" spans="1:1" x14ac:dyDescent="0.2">
      <c r="A66"/>
    </row>
    <row r="67" spans="1:1" x14ac:dyDescent="0.2">
      <c r="A67"/>
    </row>
    <row r="68" spans="1:1" x14ac:dyDescent="0.2">
      <c r="A68"/>
    </row>
    <row r="69" spans="1:1" x14ac:dyDescent="0.2">
      <c r="A69"/>
    </row>
    <row r="70" spans="1:1" x14ac:dyDescent="0.2">
      <c r="A70"/>
    </row>
    <row r="71" spans="1:1" x14ac:dyDescent="0.2">
      <c r="A71"/>
    </row>
    <row r="72" spans="1:1" x14ac:dyDescent="0.2">
      <c r="A72"/>
    </row>
    <row r="73" spans="1:1" x14ac:dyDescent="0.2">
      <c r="A73"/>
    </row>
    <row r="74" spans="1:1" x14ac:dyDescent="0.2">
      <c r="A74"/>
    </row>
    <row r="75" spans="1:1" x14ac:dyDescent="0.2">
      <c r="A75"/>
    </row>
    <row r="76" spans="1:1" x14ac:dyDescent="0.2">
      <c r="A76"/>
    </row>
    <row r="77" spans="1:1" x14ac:dyDescent="0.2">
      <c r="A77"/>
    </row>
    <row r="78" spans="1:1" x14ac:dyDescent="0.2">
      <c r="A78"/>
    </row>
    <row r="79" spans="1:1" x14ac:dyDescent="0.2">
      <c r="A79"/>
    </row>
    <row r="80" spans="1:1" x14ac:dyDescent="0.2">
      <c r="A80"/>
    </row>
    <row r="81" spans="1:1" x14ac:dyDescent="0.2">
      <c r="A81"/>
    </row>
    <row r="82" spans="1:1" x14ac:dyDescent="0.2">
      <c r="A82"/>
    </row>
    <row r="83" spans="1:1" x14ac:dyDescent="0.2">
      <c r="A83"/>
    </row>
    <row r="84" spans="1:1" x14ac:dyDescent="0.2">
      <c r="A84"/>
    </row>
    <row r="85" spans="1:1" x14ac:dyDescent="0.2">
      <c r="A85"/>
    </row>
    <row r="86" spans="1:1" x14ac:dyDescent="0.2">
      <c r="A86"/>
    </row>
    <row r="87" spans="1:1" x14ac:dyDescent="0.2">
      <c r="A87"/>
    </row>
    <row r="88" spans="1:1" x14ac:dyDescent="0.2">
      <c r="A88"/>
    </row>
    <row r="89" spans="1:1" x14ac:dyDescent="0.2">
      <c r="A89"/>
    </row>
    <row r="90" spans="1:1" x14ac:dyDescent="0.2">
      <c r="A90"/>
    </row>
    <row r="91" spans="1:1" x14ac:dyDescent="0.2">
      <c r="A91"/>
    </row>
    <row r="92" spans="1:1" x14ac:dyDescent="0.2">
      <c r="A92"/>
    </row>
    <row r="93" spans="1:1" x14ac:dyDescent="0.2">
      <c r="A93"/>
    </row>
    <row r="94" spans="1:1" x14ac:dyDescent="0.2">
      <c r="A94"/>
    </row>
    <row r="95" spans="1:1" x14ac:dyDescent="0.2">
      <c r="A95"/>
    </row>
    <row r="96" spans="1:1" x14ac:dyDescent="0.2">
      <c r="A96"/>
    </row>
    <row r="97" spans="1:1" x14ac:dyDescent="0.2">
      <c r="A97"/>
    </row>
    <row r="98" spans="1:1" x14ac:dyDescent="0.2">
      <c r="A98"/>
    </row>
    <row r="99" spans="1:1" x14ac:dyDescent="0.2">
      <c r="A99"/>
    </row>
    <row r="100" spans="1:1" x14ac:dyDescent="0.2">
      <c r="A100"/>
    </row>
    <row r="101" spans="1:1" x14ac:dyDescent="0.2">
      <c r="A101"/>
    </row>
    <row r="102" spans="1:1" x14ac:dyDescent="0.2">
      <c r="A102"/>
    </row>
    <row r="103" spans="1:1" x14ac:dyDescent="0.2">
      <c r="A103"/>
    </row>
    <row r="104" spans="1:1" x14ac:dyDescent="0.2">
      <c r="A104"/>
    </row>
    <row r="105" spans="1:1" x14ac:dyDescent="0.2">
      <c r="A105"/>
    </row>
    <row r="106" spans="1:1" x14ac:dyDescent="0.2">
      <c r="A106"/>
    </row>
    <row r="107" spans="1:1" x14ac:dyDescent="0.2">
      <c r="A107"/>
    </row>
    <row r="108" spans="1:1" x14ac:dyDescent="0.2">
      <c r="A108"/>
    </row>
    <row r="109" spans="1:1" x14ac:dyDescent="0.2">
      <c r="A109"/>
    </row>
    <row r="110" spans="1:1" x14ac:dyDescent="0.2">
      <c r="A110"/>
    </row>
    <row r="111" spans="1:1" x14ac:dyDescent="0.2">
      <c r="A111"/>
    </row>
    <row r="112" spans="1:1" x14ac:dyDescent="0.2">
      <c r="A112"/>
    </row>
    <row r="113" spans="1:1" x14ac:dyDescent="0.2">
      <c r="A113"/>
    </row>
    <row r="114" spans="1:1" x14ac:dyDescent="0.2">
      <c r="A114"/>
    </row>
    <row r="115" spans="1:1" x14ac:dyDescent="0.2">
      <c r="A115"/>
    </row>
    <row r="116" spans="1:1" x14ac:dyDescent="0.2">
      <c r="A116"/>
    </row>
    <row r="117" spans="1:1" x14ac:dyDescent="0.2">
      <c r="A117"/>
    </row>
    <row r="118" spans="1:1" x14ac:dyDescent="0.2">
      <c r="A118"/>
    </row>
    <row r="119" spans="1:1" x14ac:dyDescent="0.2">
      <c r="A119"/>
    </row>
    <row r="120" spans="1:1" x14ac:dyDescent="0.2">
      <c r="A120"/>
    </row>
    <row r="121" spans="1:1" x14ac:dyDescent="0.2">
      <c r="A121"/>
    </row>
    <row r="122" spans="1:1" x14ac:dyDescent="0.2">
      <c r="A122"/>
    </row>
    <row r="123" spans="1:1" x14ac:dyDescent="0.2">
      <c r="A123"/>
    </row>
    <row r="124" spans="1:1" x14ac:dyDescent="0.2">
      <c r="A124"/>
    </row>
    <row r="125" spans="1:1" x14ac:dyDescent="0.2">
      <c r="A125"/>
    </row>
    <row r="126" spans="1:1" x14ac:dyDescent="0.2">
      <c r="A126"/>
    </row>
    <row r="127" spans="1:1" x14ac:dyDescent="0.2">
      <c r="A127"/>
    </row>
    <row r="128" spans="1:1" x14ac:dyDescent="0.2">
      <c r="A128"/>
    </row>
    <row r="129" spans="1:1" x14ac:dyDescent="0.2">
      <c r="A129"/>
    </row>
    <row r="130" spans="1:1" x14ac:dyDescent="0.2">
      <c r="A130"/>
    </row>
    <row r="131" spans="1:1" x14ac:dyDescent="0.2">
      <c r="A131"/>
    </row>
    <row r="132" spans="1:1" x14ac:dyDescent="0.2">
      <c r="A132"/>
    </row>
    <row r="133" spans="1:1" x14ac:dyDescent="0.2">
      <c r="A133"/>
    </row>
    <row r="134" spans="1:1" x14ac:dyDescent="0.2">
      <c r="A134"/>
    </row>
    <row r="135" spans="1:1" x14ac:dyDescent="0.2">
      <c r="A135"/>
    </row>
    <row r="136" spans="1:1" x14ac:dyDescent="0.2">
      <c r="A136"/>
    </row>
    <row r="137" spans="1:1" x14ac:dyDescent="0.2">
      <c r="A137"/>
    </row>
    <row r="138" spans="1:1" x14ac:dyDescent="0.2">
      <c r="A138"/>
    </row>
    <row r="139" spans="1:1" x14ac:dyDescent="0.2">
      <c r="A139"/>
    </row>
    <row r="140" spans="1:1" x14ac:dyDescent="0.2">
      <c r="A140"/>
    </row>
    <row r="141" spans="1:1" x14ac:dyDescent="0.2">
      <c r="A141"/>
    </row>
    <row r="142" spans="1:1" x14ac:dyDescent="0.2">
      <c r="A142"/>
    </row>
    <row r="143" spans="1:1" x14ac:dyDescent="0.2">
      <c r="A143"/>
    </row>
    <row r="144" spans="1:1" x14ac:dyDescent="0.2">
      <c r="A144"/>
    </row>
    <row r="145" spans="1:1" x14ac:dyDescent="0.2">
      <c r="A145"/>
    </row>
    <row r="146" spans="1:1" x14ac:dyDescent="0.2">
      <c r="A146"/>
    </row>
    <row r="147" spans="1:1" x14ac:dyDescent="0.2">
      <c r="A147"/>
    </row>
    <row r="148" spans="1:1" x14ac:dyDescent="0.2">
      <c r="A148"/>
    </row>
    <row r="149" spans="1:1" x14ac:dyDescent="0.2">
      <c r="A149"/>
    </row>
    <row r="150" spans="1:1" x14ac:dyDescent="0.2">
      <c r="A150"/>
    </row>
    <row r="151" spans="1:1" x14ac:dyDescent="0.2">
      <c r="A151"/>
    </row>
    <row r="152" spans="1:1" x14ac:dyDescent="0.2">
      <c r="A152"/>
    </row>
    <row r="153" spans="1:1" x14ac:dyDescent="0.2">
      <c r="A153"/>
    </row>
    <row r="154" spans="1:1" x14ac:dyDescent="0.2">
      <c r="A154"/>
    </row>
    <row r="155" spans="1:1" x14ac:dyDescent="0.2">
      <c r="A155"/>
    </row>
    <row r="156" spans="1:1" x14ac:dyDescent="0.2">
      <c r="A156"/>
    </row>
    <row r="157" spans="1:1" x14ac:dyDescent="0.2">
      <c r="A157"/>
    </row>
    <row r="158" spans="1:1" x14ac:dyDescent="0.2">
      <c r="A158"/>
    </row>
    <row r="159" spans="1:1" x14ac:dyDescent="0.2">
      <c r="A159"/>
    </row>
    <row r="160" spans="1:1" x14ac:dyDescent="0.2">
      <c r="A160"/>
    </row>
    <row r="161" spans="1:1" x14ac:dyDescent="0.2">
      <c r="A161"/>
    </row>
    <row r="162" spans="1:1" x14ac:dyDescent="0.2">
      <c r="A162"/>
    </row>
    <row r="163" spans="1:1" x14ac:dyDescent="0.2">
      <c r="A163"/>
    </row>
    <row r="164" spans="1:1" x14ac:dyDescent="0.2">
      <c r="A164"/>
    </row>
    <row r="165" spans="1:1" x14ac:dyDescent="0.2">
      <c r="A165"/>
    </row>
    <row r="166" spans="1:1" x14ac:dyDescent="0.2">
      <c r="A166"/>
    </row>
    <row r="167" spans="1:1" x14ac:dyDescent="0.2">
      <c r="A167"/>
    </row>
    <row r="168" spans="1:1" x14ac:dyDescent="0.2">
      <c r="A168"/>
    </row>
    <row r="169" spans="1:1" x14ac:dyDescent="0.2">
      <c r="A169"/>
    </row>
    <row r="170" spans="1:1" x14ac:dyDescent="0.2">
      <c r="A170"/>
    </row>
    <row r="171" spans="1:1" x14ac:dyDescent="0.2">
      <c r="A171" s="242"/>
    </row>
    <row r="172" spans="1:1" x14ac:dyDescent="0.2">
      <c r="A172" s="242"/>
    </row>
  </sheetData>
  <sheetProtection sheet="1" objects="1" scenarios="1" formatCells="0" formatColumns="0" formatRows="0"/>
  <dataConsolidate/>
  <phoneticPr fontId="34" type="noConversion"/>
  <conditionalFormatting sqref="A171:A172 A5:A13">
    <cfRule type="containsText" dxfId="0" priority="1" stopIfTrue="1" operator="containsText" text="!">
      <formula>NOT(ISERROR(SEARCH("!",A5)))</formula>
    </cfRule>
  </conditionalFormatting>
  <pageMargins left="0.70866141732283472" right="0.70866141732283472" top="0.78740157480314965" bottom="0.78740157480314965" header="0.31496062992125984" footer="0.31496062992125984"/>
  <pageSetup paperSize="9" scale="10" fitToWidth="3" fitToHeight="10" orientation="portrait" r:id="rId1"/>
  <headerFooter>
    <oddHeader>&amp;L&amp;F, &amp;A&amp;R&amp;D, &amp;T</oddHeader>
    <oddFooter>&amp;C&amp;P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theme="3"/>
  </sheetPr>
  <dimension ref="A2:K2"/>
  <sheetViews>
    <sheetView zoomScale="70" zoomScaleNormal="70" workbookViewId="0">
      <pane xSplit="1" topLeftCell="B1" activePane="topRight" state="frozen"/>
      <selection activeCell="C45" sqref="C45"/>
      <selection pane="topRight"/>
    </sheetView>
  </sheetViews>
  <sheetFormatPr baseColWidth="10" defaultColWidth="11.42578125" defaultRowHeight="12.75" x14ac:dyDescent="0.2"/>
  <cols>
    <col min="1" max="1" width="32.28515625" style="21" customWidth="1"/>
    <col min="2" max="2" width="18.85546875" style="21" customWidth="1"/>
    <col min="3" max="47" width="12.7109375" style="21" customWidth="1"/>
    <col min="48" max="16384" width="11.42578125" style="21"/>
  </cols>
  <sheetData>
    <row r="2" spans="1:11" ht="23.25" x14ac:dyDescent="0.35">
      <c r="A2" s="24" t="s">
        <v>78</v>
      </c>
      <c r="B2" s="24"/>
      <c r="C2" s="24"/>
      <c r="J2" s="24"/>
      <c r="K2" s="24"/>
    </row>
  </sheetData>
  <sheetProtection sheet="1" objects="1" scenarios="1" formatCells="0" formatColumns="0" formatRows="0"/>
  <phoneticPr fontId="37" type="noConversion"/>
  <pageMargins left="0.7" right="0.7" top="0.78740157499999996" bottom="0.78740157499999996" header="0.3" footer="0.3"/>
  <pageSetup paperSize="9" orientation="portrait" r:id="rId1"/>
  <headerFooter>
    <oddHeader>&amp;L&amp;F, &amp;A&amp;R&amp;D, &amp;T</oddHeader>
    <oddFooter>&amp;C&amp;P /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7">
    <tabColor indexed="12"/>
  </sheetPr>
  <dimension ref="A1:K100"/>
  <sheetViews>
    <sheetView topLeftCell="A84" zoomScale="115" zoomScaleNormal="115" workbookViewId="0">
      <selection activeCell="B100" sqref="B100"/>
    </sheetView>
  </sheetViews>
  <sheetFormatPr baseColWidth="10" defaultColWidth="11.42578125" defaultRowHeight="12.75" x14ac:dyDescent="0.2"/>
  <cols>
    <col min="1" max="1" width="8.28515625" style="14" customWidth="1"/>
    <col min="2" max="2" width="68.5703125" style="153" customWidth="1"/>
    <col min="3" max="3" width="70.7109375" style="14" customWidth="1"/>
    <col min="4" max="5" width="12.7109375" style="14" customWidth="1"/>
    <col min="6" max="16384" width="11.42578125" style="14"/>
  </cols>
  <sheetData>
    <row r="1" spans="1:3" ht="15" x14ac:dyDescent="0.25">
      <c r="A1" s="12" t="s">
        <v>128</v>
      </c>
      <c r="B1" s="159" t="s">
        <v>93</v>
      </c>
      <c r="C1" s="12" t="s">
        <v>94</v>
      </c>
    </row>
    <row r="2" spans="1:3" x14ac:dyDescent="0.2">
      <c r="A2" s="97">
        <v>1</v>
      </c>
      <c r="B2" s="85" t="s">
        <v>140</v>
      </c>
    </row>
    <row r="3" spans="1:3" x14ac:dyDescent="0.2">
      <c r="A3" s="97">
        <f t="shared" ref="A3:A66" si="0">A2+1</f>
        <v>2</v>
      </c>
      <c r="B3" s="85" t="s">
        <v>141</v>
      </c>
    </row>
    <row r="4" spans="1:3" ht="13.5" thickBot="1" x14ac:dyDescent="0.25">
      <c r="A4" s="97">
        <f t="shared" si="0"/>
        <v>3</v>
      </c>
      <c r="B4" s="84" t="s">
        <v>38</v>
      </c>
    </row>
    <row r="5" spans="1:3" x14ac:dyDescent="0.2">
      <c r="A5" s="97">
        <f t="shared" si="0"/>
        <v>4</v>
      </c>
      <c r="B5" s="86" t="s">
        <v>34</v>
      </c>
    </row>
    <row r="6" spans="1:3" x14ac:dyDescent="0.2">
      <c r="A6" s="97">
        <f t="shared" si="0"/>
        <v>5</v>
      </c>
      <c r="B6" s="87" t="s">
        <v>37</v>
      </c>
    </row>
    <row r="7" spans="1:3" x14ac:dyDescent="0.2">
      <c r="A7" s="97">
        <f t="shared" si="0"/>
        <v>6</v>
      </c>
      <c r="B7" s="87" t="s">
        <v>35</v>
      </c>
    </row>
    <row r="8" spans="1:3" ht="13.5" thickBot="1" x14ac:dyDescent="0.25">
      <c r="A8" s="97">
        <f t="shared" si="0"/>
        <v>7</v>
      </c>
      <c r="B8" s="88" t="s">
        <v>36</v>
      </c>
    </row>
    <row r="9" spans="1:3" ht="13.5" thickBot="1" x14ac:dyDescent="0.25">
      <c r="A9" s="97">
        <f t="shared" si="0"/>
        <v>8</v>
      </c>
      <c r="B9" s="160" t="s">
        <v>71</v>
      </c>
    </row>
    <row r="10" spans="1:3" x14ac:dyDescent="0.2">
      <c r="A10" s="97">
        <f t="shared" si="0"/>
        <v>9</v>
      </c>
      <c r="B10" s="153" t="s">
        <v>72</v>
      </c>
    </row>
    <row r="11" spans="1:3" x14ac:dyDescent="0.2">
      <c r="A11" s="97">
        <f t="shared" si="0"/>
        <v>10</v>
      </c>
      <c r="B11" s="153" t="s">
        <v>73</v>
      </c>
    </row>
    <row r="12" spans="1:3" x14ac:dyDescent="0.2">
      <c r="A12" s="97">
        <f t="shared" si="0"/>
        <v>11</v>
      </c>
      <c r="B12" s="153" t="s">
        <v>74</v>
      </c>
    </row>
    <row r="13" spans="1:3" ht="18" x14ac:dyDescent="0.2">
      <c r="A13" s="97">
        <f t="shared" si="0"/>
        <v>12</v>
      </c>
      <c r="B13" s="89" t="s">
        <v>4</v>
      </c>
    </row>
    <row r="14" spans="1:3" x14ac:dyDescent="0.2">
      <c r="A14" s="97">
        <f t="shared" si="0"/>
        <v>13</v>
      </c>
      <c r="B14" s="90" t="s">
        <v>77</v>
      </c>
    </row>
    <row r="15" spans="1:3" ht="38.25" x14ac:dyDescent="0.2">
      <c r="A15" s="97">
        <f t="shared" si="0"/>
        <v>14</v>
      </c>
      <c r="B15" s="153" t="s">
        <v>68</v>
      </c>
    </row>
    <row r="16" spans="1:3" ht="38.25" x14ac:dyDescent="0.2">
      <c r="A16" s="97">
        <f t="shared" si="0"/>
        <v>15</v>
      </c>
      <c r="B16" s="90" t="s">
        <v>95</v>
      </c>
    </row>
    <row r="17" spans="1:2" ht="25.5" x14ac:dyDescent="0.2">
      <c r="A17" s="97">
        <f t="shared" si="0"/>
        <v>16</v>
      </c>
      <c r="B17" s="153" t="s">
        <v>96</v>
      </c>
    </row>
    <row r="18" spans="1:2" ht="25.5" x14ac:dyDescent="0.2">
      <c r="A18" s="97">
        <f t="shared" si="0"/>
        <v>17</v>
      </c>
      <c r="B18" s="90" t="s">
        <v>91</v>
      </c>
    </row>
    <row r="19" spans="1:2" x14ac:dyDescent="0.2">
      <c r="A19" s="97">
        <f t="shared" si="0"/>
        <v>18</v>
      </c>
      <c r="B19" s="153" t="s">
        <v>76</v>
      </c>
    </row>
    <row r="20" spans="1:2" ht="15" x14ac:dyDescent="0.2">
      <c r="A20" s="97">
        <f t="shared" si="0"/>
        <v>19</v>
      </c>
      <c r="B20" s="79" t="s">
        <v>5</v>
      </c>
    </row>
    <row r="21" spans="1:2" x14ac:dyDescent="0.2">
      <c r="A21" s="97">
        <f t="shared" si="0"/>
        <v>20</v>
      </c>
      <c r="B21" s="161" t="s">
        <v>6</v>
      </c>
    </row>
    <row r="22" spans="1:2" x14ac:dyDescent="0.2">
      <c r="A22" s="97">
        <f t="shared" si="0"/>
        <v>21</v>
      </c>
      <c r="B22" s="162" t="s">
        <v>8</v>
      </c>
    </row>
    <row r="23" spans="1:2" x14ac:dyDescent="0.2">
      <c r="A23" s="97">
        <f t="shared" si="0"/>
        <v>22</v>
      </c>
      <c r="B23" s="153" t="s">
        <v>7</v>
      </c>
    </row>
    <row r="24" spans="1:2" x14ac:dyDescent="0.2">
      <c r="A24" s="97">
        <f t="shared" si="0"/>
        <v>23</v>
      </c>
      <c r="B24" s="162" t="s">
        <v>9</v>
      </c>
    </row>
    <row r="25" spans="1:2" x14ac:dyDescent="0.2">
      <c r="A25" s="97">
        <f t="shared" si="0"/>
        <v>24</v>
      </c>
      <c r="B25" s="163" t="s">
        <v>20</v>
      </c>
    </row>
    <row r="26" spans="1:2" x14ac:dyDescent="0.2">
      <c r="A26" s="97">
        <f t="shared" si="0"/>
        <v>25</v>
      </c>
      <c r="B26" s="162" t="s">
        <v>10</v>
      </c>
    </row>
    <row r="27" spans="1:2" x14ac:dyDescent="0.2">
      <c r="A27" s="97">
        <f t="shared" si="0"/>
        <v>26</v>
      </c>
      <c r="B27" s="161" t="s">
        <v>11</v>
      </c>
    </row>
    <row r="28" spans="1:2" x14ac:dyDescent="0.2">
      <c r="A28" s="97">
        <f t="shared" si="0"/>
        <v>27</v>
      </c>
      <c r="B28" s="92" t="s">
        <v>12</v>
      </c>
    </row>
    <row r="29" spans="1:2" x14ac:dyDescent="0.2">
      <c r="A29" s="97">
        <f t="shared" si="0"/>
        <v>28</v>
      </c>
      <c r="B29" s="161" t="s">
        <v>13</v>
      </c>
    </row>
    <row r="30" spans="1:2" x14ac:dyDescent="0.2">
      <c r="A30" s="97">
        <f t="shared" si="0"/>
        <v>29</v>
      </c>
      <c r="B30" s="92" t="s">
        <v>14</v>
      </c>
    </row>
    <row r="31" spans="1:2" ht="15.75" x14ac:dyDescent="0.2">
      <c r="A31" s="97">
        <f t="shared" si="0"/>
        <v>30</v>
      </c>
      <c r="B31" s="76" t="s">
        <v>15</v>
      </c>
    </row>
    <row r="32" spans="1:2" x14ac:dyDescent="0.2">
      <c r="A32" s="97">
        <f t="shared" si="0"/>
        <v>31</v>
      </c>
      <c r="B32" s="91" t="s">
        <v>46</v>
      </c>
    </row>
    <row r="33" spans="1:4" x14ac:dyDescent="0.2">
      <c r="A33" s="97">
        <f t="shared" si="0"/>
        <v>32</v>
      </c>
      <c r="B33" s="23" t="s">
        <v>16</v>
      </c>
    </row>
    <row r="34" spans="1:4" x14ac:dyDescent="0.2">
      <c r="A34" s="97">
        <f t="shared" si="0"/>
        <v>33</v>
      </c>
      <c r="B34" s="90" t="s">
        <v>17</v>
      </c>
    </row>
    <row r="35" spans="1:4" x14ac:dyDescent="0.2">
      <c r="A35" s="97">
        <f t="shared" si="0"/>
        <v>34</v>
      </c>
      <c r="B35" s="93" t="s">
        <v>18</v>
      </c>
    </row>
    <row r="36" spans="1:4" ht="25.5" x14ac:dyDescent="0.2">
      <c r="A36" s="97">
        <f t="shared" si="0"/>
        <v>35</v>
      </c>
      <c r="B36" s="90" t="s">
        <v>19</v>
      </c>
    </row>
    <row r="37" spans="1:4" x14ac:dyDescent="0.2">
      <c r="A37" s="97">
        <f t="shared" si="0"/>
        <v>36</v>
      </c>
      <c r="B37" s="94" t="s">
        <v>69</v>
      </c>
    </row>
    <row r="38" spans="1:4" ht="25.5" x14ac:dyDescent="0.2">
      <c r="A38" s="97">
        <f t="shared" si="0"/>
        <v>37</v>
      </c>
      <c r="B38" s="94" t="s">
        <v>101</v>
      </c>
    </row>
    <row r="39" spans="1:4" ht="25.5" x14ac:dyDescent="0.2">
      <c r="A39" s="97">
        <f t="shared" si="0"/>
        <v>38</v>
      </c>
      <c r="B39" s="94" t="s">
        <v>99</v>
      </c>
    </row>
    <row r="40" spans="1:4" ht="25.5" x14ac:dyDescent="0.2">
      <c r="A40" s="97">
        <f t="shared" si="0"/>
        <v>39</v>
      </c>
      <c r="B40" s="90" t="s">
        <v>98</v>
      </c>
    </row>
    <row r="41" spans="1:4" x14ac:dyDescent="0.2">
      <c r="A41" s="97">
        <f t="shared" si="0"/>
        <v>40</v>
      </c>
      <c r="B41" s="90" t="s">
        <v>70</v>
      </c>
    </row>
    <row r="42" spans="1:4" ht="76.5" x14ac:dyDescent="0.2">
      <c r="A42" s="97">
        <f t="shared" si="0"/>
        <v>41</v>
      </c>
      <c r="B42" s="78" t="s">
        <v>0</v>
      </c>
    </row>
    <row r="43" spans="1:4" ht="51" x14ac:dyDescent="0.2">
      <c r="A43" s="97">
        <f t="shared" si="0"/>
        <v>42</v>
      </c>
      <c r="B43" s="77" t="s">
        <v>144</v>
      </c>
    </row>
    <row r="44" spans="1:4" ht="90" thickBot="1" x14ac:dyDescent="0.25">
      <c r="A44" s="97">
        <f t="shared" si="0"/>
        <v>43</v>
      </c>
      <c r="B44" s="78" t="s">
        <v>92</v>
      </c>
    </row>
    <row r="45" spans="1:4" ht="115.5" thickBot="1" x14ac:dyDescent="0.25">
      <c r="A45" s="97">
        <f t="shared" si="0"/>
        <v>44</v>
      </c>
      <c r="B45" s="164" t="s">
        <v>145</v>
      </c>
    </row>
    <row r="46" spans="1:4" ht="15.75" x14ac:dyDescent="0.2">
      <c r="A46" s="97">
        <f t="shared" si="0"/>
        <v>45</v>
      </c>
      <c r="B46" s="76" t="s">
        <v>89</v>
      </c>
    </row>
    <row r="47" spans="1:4" x14ac:dyDescent="0.2">
      <c r="A47" s="97">
        <f t="shared" si="0"/>
        <v>46</v>
      </c>
      <c r="B47" s="95" t="s">
        <v>41</v>
      </c>
    </row>
    <row r="48" spans="1:4" ht="76.5" x14ac:dyDescent="0.2">
      <c r="A48" s="97">
        <f t="shared" si="0"/>
        <v>47</v>
      </c>
      <c r="B48" s="90" t="s">
        <v>100</v>
      </c>
      <c r="D48" s="158"/>
    </row>
    <row r="49" spans="1:4" ht="38.25" x14ac:dyDescent="0.2">
      <c r="A49" s="97">
        <f t="shared" si="0"/>
        <v>48</v>
      </c>
      <c r="B49" s="81" t="s">
        <v>146</v>
      </c>
      <c r="D49" s="158"/>
    </row>
    <row r="50" spans="1:4" ht="36" x14ac:dyDescent="0.2">
      <c r="A50" s="97">
        <f t="shared" si="0"/>
        <v>49</v>
      </c>
      <c r="B50" s="157" t="s">
        <v>259</v>
      </c>
      <c r="D50" s="158"/>
    </row>
    <row r="51" spans="1:4" ht="13.5" thickBot="1" x14ac:dyDescent="0.25">
      <c r="A51" s="97">
        <f t="shared" si="0"/>
        <v>50</v>
      </c>
      <c r="B51" s="80" t="s">
        <v>97</v>
      </c>
      <c r="D51" s="158"/>
    </row>
    <row r="52" spans="1:4" ht="13.5" thickBot="1" x14ac:dyDescent="0.25">
      <c r="A52" s="97">
        <f t="shared" si="0"/>
        <v>51</v>
      </c>
      <c r="B52" s="165" t="s">
        <v>90</v>
      </c>
      <c r="D52" s="158"/>
    </row>
    <row r="53" spans="1:4" ht="18" x14ac:dyDescent="0.2">
      <c r="A53" s="97">
        <f t="shared" si="0"/>
        <v>52</v>
      </c>
      <c r="B53" s="128" t="s">
        <v>139</v>
      </c>
      <c r="D53" s="158"/>
    </row>
    <row r="54" spans="1:4" ht="25.5" x14ac:dyDescent="0.2">
      <c r="A54" s="97">
        <f t="shared" si="0"/>
        <v>53</v>
      </c>
      <c r="B54" s="207" t="s">
        <v>127</v>
      </c>
      <c r="D54" s="158"/>
    </row>
    <row r="55" spans="1:4" x14ac:dyDescent="0.2">
      <c r="A55" s="97">
        <f t="shared" si="0"/>
        <v>54</v>
      </c>
      <c r="B55" s="205" t="s">
        <v>114</v>
      </c>
      <c r="D55" s="158"/>
    </row>
    <row r="56" spans="1:4" ht="45" x14ac:dyDescent="0.2">
      <c r="A56" s="97">
        <f t="shared" si="0"/>
        <v>55</v>
      </c>
      <c r="B56" s="82" t="s">
        <v>115</v>
      </c>
      <c r="D56" s="158"/>
    </row>
    <row r="57" spans="1:4" x14ac:dyDescent="0.2">
      <c r="A57" s="97">
        <f t="shared" si="0"/>
        <v>56</v>
      </c>
      <c r="B57" s="209" t="s">
        <v>107</v>
      </c>
      <c r="D57" s="158"/>
    </row>
    <row r="58" spans="1:4" x14ac:dyDescent="0.2">
      <c r="A58" s="97">
        <f t="shared" si="0"/>
        <v>57</v>
      </c>
      <c r="B58" s="209" t="s">
        <v>108</v>
      </c>
      <c r="D58" s="158"/>
    </row>
    <row r="59" spans="1:4" x14ac:dyDescent="0.2">
      <c r="A59" s="97">
        <f t="shared" si="0"/>
        <v>58</v>
      </c>
      <c r="B59" s="206" t="s">
        <v>147</v>
      </c>
      <c r="D59" s="158"/>
    </row>
    <row r="60" spans="1:4" ht="21" x14ac:dyDescent="0.2">
      <c r="A60" s="97">
        <f t="shared" si="0"/>
        <v>59</v>
      </c>
      <c r="B60" s="204" t="s">
        <v>152</v>
      </c>
      <c r="D60" s="158"/>
    </row>
    <row r="61" spans="1:4" ht="22.5" x14ac:dyDescent="0.2">
      <c r="A61" s="97">
        <f t="shared" si="0"/>
        <v>60</v>
      </c>
      <c r="B61" s="82" t="s">
        <v>122</v>
      </c>
      <c r="D61" s="158"/>
    </row>
    <row r="62" spans="1:4" x14ac:dyDescent="0.2">
      <c r="A62" s="97">
        <f t="shared" si="0"/>
        <v>61</v>
      </c>
      <c r="B62" s="82" t="s">
        <v>124</v>
      </c>
      <c r="D62" s="158"/>
    </row>
    <row r="63" spans="1:4" ht="22.5" x14ac:dyDescent="0.2">
      <c r="A63" s="97">
        <f t="shared" si="0"/>
        <v>62</v>
      </c>
      <c r="B63" s="82" t="s">
        <v>126</v>
      </c>
      <c r="D63" s="158"/>
    </row>
    <row r="64" spans="1:4" x14ac:dyDescent="0.2">
      <c r="A64" s="97">
        <f t="shared" si="0"/>
        <v>63</v>
      </c>
      <c r="B64" s="82" t="s">
        <v>123</v>
      </c>
      <c r="D64" s="158"/>
    </row>
    <row r="65" spans="1:4" x14ac:dyDescent="0.2">
      <c r="A65" s="97">
        <f t="shared" si="0"/>
        <v>64</v>
      </c>
      <c r="B65" s="96" t="s">
        <v>118</v>
      </c>
      <c r="D65" s="158"/>
    </row>
    <row r="66" spans="1:4" x14ac:dyDescent="0.2">
      <c r="A66" s="97">
        <f t="shared" si="0"/>
        <v>65</v>
      </c>
      <c r="B66" s="83" t="s">
        <v>120</v>
      </c>
      <c r="D66" s="158"/>
    </row>
    <row r="67" spans="1:4" ht="22.5" x14ac:dyDescent="0.2">
      <c r="A67" s="97">
        <f t="shared" ref="A67:A97" si="1">A66+1</f>
        <v>66</v>
      </c>
      <c r="B67" s="16" t="s">
        <v>131</v>
      </c>
      <c r="D67" s="158"/>
    </row>
    <row r="68" spans="1:4" ht="22.5" x14ac:dyDescent="0.2">
      <c r="A68" s="97">
        <f t="shared" si="1"/>
        <v>67</v>
      </c>
      <c r="B68" s="16" t="s">
        <v>129</v>
      </c>
      <c r="D68" s="158"/>
    </row>
    <row r="69" spans="1:4" x14ac:dyDescent="0.2">
      <c r="A69" s="97">
        <f t="shared" si="1"/>
        <v>68</v>
      </c>
      <c r="B69" s="16" t="s">
        <v>121</v>
      </c>
      <c r="D69" s="158"/>
    </row>
    <row r="70" spans="1:4" x14ac:dyDescent="0.2">
      <c r="A70" s="97">
        <f t="shared" si="1"/>
        <v>69</v>
      </c>
      <c r="B70" s="96" t="s">
        <v>119</v>
      </c>
      <c r="D70" s="158"/>
    </row>
    <row r="71" spans="1:4" ht="33.75" x14ac:dyDescent="0.2">
      <c r="A71" s="97">
        <f t="shared" si="1"/>
        <v>70</v>
      </c>
      <c r="B71" s="83" t="s">
        <v>137</v>
      </c>
      <c r="D71" s="158"/>
    </row>
    <row r="72" spans="1:4" x14ac:dyDescent="0.2">
      <c r="A72" s="97">
        <f t="shared" si="1"/>
        <v>71</v>
      </c>
      <c r="B72" s="209" t="s">
        <v>110</v>
      </c>
      <c r="D72" s="158"/>
    </row>
    <row r="73" spans="1:4" ht="23.25" thickBot="1" x14ac:dyDescent="0.25">
      <c r="A73" s="97">
        <f t="shared" si="1"/>
        <v>72</v>
      </c>
      <c r="B73" s="82" t="s">
        <v>113</v>
      </c>
      <c r="D73" s="158"/>
    </row>
    <row r="74" spans="1:4" x14ac:dyDescent="0.2">
      <c r="A74" s="97">
        <f t="shared" si="1"/>
        <v>73</v>
      </c>
      <c r="B74" s="208" t="s">
        <v>112</v>
      </c>
    </row>
    <row r="75" spans="1:4" x14ac:dyDescent="0.2">
      <c r="A75" s="97">
        <f t="shared" si="1"/>
        <v>74</v>
      </c>
      <c r="B75" s="209" t="s">
        <v>111</v>
      </c>
      <c r="D75" s="158"/>
    </row>
    <row r="76" spans="1:4" ht="22.5" x14ac:dyDescent="0.2">
      <c r="A76" s="97">
        <f t="shared" si="1"/>
        <v>75</v>
      </c>
      <c r="B76" s="82" t="s">
        <v>130</v>
      </c>
      <c r="D76" s="158"/>
    </row>
    <row r="77" spans="1:4" x14ac:dyDescent="0.2">
      <c r="A77" s="97">
        <f t="shared" si="1"/>
        <v>76</v>
      </c>
      <c r="B77" s="205" t="s">
        <v>117</v>
      </c>
      <c r="D77" s="158"/>
    </row>
    <row r="78" spans="1:4" x14ac:dyDescent="0.2">
      <c r="A78" s="97">
        <f t="shared" si="1"/>
        <v>77</v>
      </c>
      <c r="B78" s="210" t="s">
        <v>104</v>
      </c>
      <c r="D78" s="158"/>
    </row>
    <row r="79" spans="1:4" x14ac:dyDescent="0.2">
      <c r="A79" s="97">
        <f t="shared" si="1"/>
        <v>78</v>
      </c>
      <c r="B79" s="210" t="s">
        <v>106</v>
      </c>
      <c r="D79" s="158"/>
    </row>
    <row r="80" spans="1:4" x14ac:dyDescent="0.2">
      <c r="A80" s="97">
        <f t="shared" si="1"/>
        <v>79</v>
      </c>
      <c r="B80" s="210" t="s">
        <v>105</v>
      </c>
      <c r="D80" s="158"/>
    </row>
    <row r="81" spans="1:4" x14ac:dyDescent="0.2">
      <c r="A81" s="97">
        <f t="shared" si="1"/>
        <v>80</v>
      </c>
      <c r="B81" s="205" t="s">
        <v>116</v>
      </c>
      <c r="D81" s="158"/>
    </row>
    <row r="82" spans="1:4" x14ac:dyDescent="0.2">
      <c r="A82" s="97">
        <f t="shared" si="1"/>
        <v>81</v>
      </c>
      <c r="B82" s="211" t="s">
        <v>109</v>
      </c>
      <c r="D82" s="158"/>
    </row>
    <row r="83" spans="1:4" ht="56.25" x14ac:dyDescent="0.2">
      <c r="A83" s="97">
        <f t="shared" si="1"/>
        <v>82</v>
      </c>
      <c r="B83" s="16" t="s">
        <v>150</v>
      </c>
      <c r="D83" s="158"/>
    </row>
    <row r="84" spans="1:4" ht="45" x14ac:dyDescent="0.2">
      <c r="A84" s="97">
        <f t="shared" si="1"/>
        <v>83</v>
      </c>
      <c r="B84" s="16" t="s">
        <v>256</v>
      </c>
      <c r="D84" s="158"/>
    </row>
    <row r="85" spans="1:4" ht="57" thickBot="1" x14ac:dyDescent="0.25">
      <c r="A85" s="97">
        <f t="shared" si="1"/>
        <v>84</v>
      </c>
      <c r="B85" s="16" t="s">
        <v>138</v>
      </c>
      <c r="D85" s="158"/>
    </row>
    <row r="86" spans="1:4" ht="13.5" thickBot="1" x14ac:dyDescent="0.25">
      <c r="A86" s="97">
        <f t="shared" si="1"/>
        <v>85</v>
      </c>
      <c r="B86" s="216" t="s">
        <v>132</v>
      </c>
    </row>
    <row r="87" spans="1:4" ht="13.5" thickBot="1" x14ac:dyDescent="0.25">
      <c r="A87" s="97">
        <f t="shared" si="1"/>
        <v>86</v>
      </c>
      <c r="B87" s="213" t="s">
        <v>135</v>
      </c>
    </row>
    <row r="88" spans="1:4" x14ac:dyDescent="0.2">
      <c r="A88" s="97">
        <f t="shared" si="1"/>
        <v>87</v>
      </c>
      <c r="B88" s="213" t="s">
        <v>136</v>
      </c>
    </row>
    <row r="89" spans="1:4" x14ac:dyDescent="0.2">
      <c r="A89" s="97">
        <f t="shared" si="1"/>
        <v>88</v>
      </c>
      <c r="B89" s="217" t="s">
        <v>133</v>
      </c>
    </row>
    <row r="90" spans="1:4" x14ac:dyDescent="0.2">
      <c r="A90" s="97">
        <f t="shared" si="1"/>
        <v>89</v>
      </c>
      <c r="B90" s="218" t="s">
        <v>134</v>
      </c>
    </row>
    <row r="91" spans="1:4" ht="45" x14ac:dyDescent="0.2">
      <c r="A91" s="97">
        <f t="shared" si="1"/>
        <v>90</v>
      </c>
      <c r="B91" s="82" t="s">
        <v>142</v>
      </c>
      <c r="D91" s="158"/>
    </row>
    <row r="92" spans="1:4" ht="22.5" x14ac:dyDescent="0.2">
      <c r="A92" s="97">
        <f t="shared" si="1"/>
        <v>91</v>
      </c>
      <c r="B92" s="82" t="s">
        <v>148</v>
      </c>
      <c r="D92" s="158"/>
    </row>
    <row r="93" spans="1:4" ht="22.5" x14ac:dyDescent="0.2">
      <c r="A93" s="97">
        <f t="shared" si="1"/>
        <v>92</v>
      </c>
      <c r="B93" s="82" t="s">
        <v>151</v>
      </c>
    </row>
    <row r="94" spans="1:4" ht="22.5" x14ac:dyDescent="0.2">
      <c r="A94" s="97">
        <f t="shared" si="1"/>
        <v>93</v>
      </c>
      <c r="B94" s="82" t="s">
        <v>153</v>
      </c>
      <c r="D94" s="158"/>
    </row>
    <row r="95" spans="1:4" ht="45" x14ac:dyDescent="0.2">
      <c r="A95" s="97">
        <f t="shared" si="1"/>
        <v>94</v>
      </c>
      <c r="B95" s="82" t="s">
        <v>258</v>
      </c>
      <c r="D95" s="158"/>
    </row>
    <row r="96" spans="1:4" ht="13.5" thickBot="1" x14ac:dyDescent="0.25">
      <c r="A96" s="97">
        <f t="shared" si="1"/>
        <v>95</v>
      </c>
      <c r="B96" s="238" t="s">
        <v>149</v>
      </c>
      <c r="D96" s="158"/>
    </row>
    <row r="97" spans="1:11" x14ac:dyDescent="0.2">
      <c r="A97" s="97">
        <f t="shared" si="1"/>
        <v>96</v>
      </c>
      <c r="B97" s="248" t="s">
        <v>263</v>
      </c>
    </row>
    <row r="98" spans="1:11" ht="38.25" x14ac:dyDescent="0.2">
      <c r="A98" s="251">
        <v>100</v>
      </c>
      <c r="B98" s="249" t="s">
        <v>265</v>
      </c>
    </row>
    <row r="99" spans="1:11" ht="54" x14ac:dyDescent="0.2">
      <c r="A99" s="251">
        <v>101</v>
      </c>
      <c r="B99" s="250" t="s">
        <v>270</v>
      </c>
    </row>
    <row r="100" spans="1:11" ht="45" x14ac:dyDescent="0.2">
      <c r="A100" s="251">
        <v>102</v>
      </c>
      <c r="B100" s="173" t="s">
        <v>273</v>
      </c>
      <c r="C100" s="173"/>
      <c r="D100" s="173"/>
      <c r="E100" s="173"/>
      <c r="F100" s="173"/>
      <c r="G100" s="173"/>
      <c r="H100" s="173"/>
      <c r="I100" s="173"/>
      <c r="J100" s="173"/>
      <c r="K100" s="173"/>
    </row>
  </sheetData>
  <sheetProtection sheet="1" objects="1" scenarios="1" formatCells="0" formatColumns="0" formatRows="0"/>
  <autoFilter ref="A1:C91"/>
  <phoneticPr fontId="37" type="noConversion"/>
  <pageMargins left="0.7" right="0.7" top="0.78740157499999996" bottom="0.78740157499999996" header="0.3" footer="0.3"/>
  <pageSetup paperSize="132" orientation="portrait" r:id="rId1"/>
  <headerFooter>
    <oddHeader>&amp;L&amp;F, &amp;A&amp;R&amp;D, &amp;T</oddHeader>
    <oddFooter>&amp;C&amp;P / &amp;N</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indexed="17"/>
    <pageSetUpPr fitToPage="1"/>
  </sheetPr>
  <dimension ref="A1:E92"/>
  <sheetViews>
    <sheetView workbookViewId="0">
      <selection activeCell="B3" sqref="B3"/>
    </sheetView>
  </sheetViews>
  <sheetFormatPr baseColWidth="10" defaultColWidth="11.42578125" defaultRowHeight="12.75" x14ac:dyDescent="0.2"/>
  <cols>
    <col min="1" max="1" width="17.140625" style="14" customWidth="1"/>
    <col min="2" max="2" width="34.7109375" style="14" customWidth="1"/>
    <col min="3" max="3" width="15.140625" style="14" customWidth="1"/>
    <col min="4" max="16384" width="11.42578125" style="14"/>
  </cols>
  <sheetData>
    <row r="1" spans="1:5" ht="13.5" thickBot="1" x14ac:dyDescent="0.25">
      <c r="A1" s="17" t="s">
        <v>154</v>
      </c>
    </row>
    <row r="2" spans="1:5" ht="13.5" thickBot="1" x14ac:dyDescent="0.25">
      <c r="A2" s="27" t="s">
        <v>155</v>
      </c>
      <c r="B2" s="110" t="s">
        <v>156</v>
      </c>
    </row>
    <row r="3" spans="1:5" ht="13.5" thickBot="1" x14ac:dyDescent="0.25">
      <c r="A3" s="28" t="s">
        <v>157</v>
      </c>
      <c r="B3" s="29">
        <v>45415</v>
      </c>
      <c r="C3" s="30" t="str">
        <f>IF(ISNUMBER(MATCH(B3,A22:A30,0)),VLOOKUP(B3,A22:B30,2,FALSE),"---")</f>
        <v>unreasonable_costs_tool_COM_en_030524.xls</v>
      </c>
      <c r="D3" s="31"/>
      <c r="E3" s="32"/>
    </row>
    <row r="4" spans="1:5" x14ac:dyDescent="0.2">
      <c r="A4" s="33" t="s">
        <v>158</v>
      </c>
      <c r="B4" s="34" t="s">
        <v>159</v>
      </c>
    </row>
    <row r="5" spans="1:5" ht="13.5" thickBot="1" x14ac:dyDescent="0.25">
      <c r="A5" s="35" t="s">
        <v>160</v>
      </c>
      <c r="B5" s="36" t="s">
        <v>161</v>
      </c>
    </row>
    <row r="7" spans="1:5" x14ac:dyDescent="0.2">
      <c r="A7" s="37" t="s">
        <v>162</v>
      </c>
    </row>
    <row r="8" spans="1:5" x14ac:dyDescent="0.2">
      <c r="A8" s="67" t="s">
        <v>163</v>
      </c>
      <c r="B8" s="67"/>
      <c r="C8" s="68" t="s">
        <v>164</v>
      </c>
    </row>
    <row r="9" spans="1:5" x14ac:dyDescent="0.2">
      <c r="A9" s="67" t="s">
        <v>165</v>
      </c>
      <c r="B9" s="67"/>
      <c r="C9" s="68" t="s">
        <v>166</v>
      </c>
    </row>
    <row r="10" spans="1:5" x14ac:dyDescent="0.2">
      <c r="A10" s="67" t="s">
        <v>167</v>
      </c>
      <c r="B10" s="67"/>
      <c r="C10" s="68" t="s">
        <v>168</v>
      </c>
    </row>
    <row r="11" spans="1:5" x14ac:dyDescent="0.2">
      <c r="A11" s="111" t="s">
        <v>169</v>
      </c>
      <c r="B11" s="67"/>
      <c r="C11" s="144" t="s">
        <v>170</v>
      </c>
    </row>
    <row r="12" spans="1:5" x14ac:dyDescent="0.2">
      <c r="A12" s="67" t="s">
        <v>171</v>
      </c>
      <c r="B12" s="67"/>
      <c r="C12" s="68" t="s">
        <v>172</v>
      </c>
    </row>
    <row r="13" spans="1:5" x14ac:dyDescent="0.2">
      <c r="A13" s="67" t="s">
        <v>173</v>
      </c>
      <c r="B13" s="67"/>
      <c r="C13" s="68" t="s">
        <v>174</v>
      </c>
    </row>
    <row r="14" spans="1:5" x14ac:dyDescent="0.2">
      <c r="A14" s="67" t="s">
        <v>175</v>
      </c>
      <c r="B14" s="67"/>
      <c r="C14" s="68" t="s">
        <v>176</v>
      </c>
    </row>
    <row r="15" spans="1:5" x14ac:dyDescent="0.2">
      <c r="A15" s="111" t="s">
        <v>177</v>
      </c>
      <c r="B15" s="67"/>
      <c r="C15" s="144" t="s">
        <v>178</v>
      </c>
    </row>
    <row r="16" spans="1:5" x14ac:dyDescent="0.2">
      <c r="A16" s="111" t="s">
        <v>179</v>
      </c>
      <c r="B16" s="67"/>
      <c r="C16" s="144" t="s">
        <v>180</v>
      </c>
    </row>
    <row r="17" spans="1:4" x14ac:dyDescent="0.2">
      <c r="A17" s="111" t="s">
        <v>181</v>
      </c>
      <c r="B17" s="67"/>
      <c r="C17" s="144" t="s">
        <v>182</v>
      </c>
    </row>
    <row r="18" spans="1:4" x14ac:dyDescent="0.2">
      <c r="A18" s="111" t="s">
        <v>183</v>
      </c>
      <c r="B18" s="67"/>
      <c r="C18" s="144" t="s">
        <v>184</v>
      </c>
    </row>
    <row r="19" spans="1:4" x14ac:dyDescent="0.2">
      <c r="A19" s="111" t="s">
        <v>156</v>
      </c>
      <c r="B19" s="67"/>
      <c r="C19" s="144" t="s">
        <v>267</v>
      </c>
    </row>
    <row r="20" spans="1:4" x14ac:dyDescent="0.2">
      <c r="A20" s="18"/>
    </row>
    <row r="21" spans="1:4" x14ac:dyDescent="0.2">
      <c r="A21" s="38" t="s">
        <v>185</v>
      </c>
      <c r="B21" s="39" t="s">
        <v>186</v>
      </c>
      <c r="C21" s="39" t="s">
        <v>187</v>
      </c>
      <c r="D21" s="40"/>
    </row>
    <row r="22" spans="1:4" x14ac:dyDescent="0.2">
      <c r="A22" s="150">
        <v>41397</v>
      </c>
      <c r="B22" s="41" t="str">
        <f>IF(ISBLANK($A22),"---", VLOOKUP($B$2,$A$8:$C$19,3,0) &amp; "_" &amp; VLOOKUP($B$4,$A$33:$B$65,2,0)&amp;"_"&amp;VLOOKUP($B$5,$A$68:$B$92,2,0)&amp;"_"&amp; TEXT(DAY($A22),"0#")&amp; TEXT(MONTH($A22),"0#")&amp; TEXT(YEAR($A22)-2000,"0#")&amp;".xls")</f>
        <v>unreasonable_costs_tool_COM_en_030513.xls</v>
      </c>
      <c r="C22" s="102" t="s">
        <v>188</v>
      </c>
      <c r="D22" s="42"/>
    </row>
    <row r="23" spans="1:4" x14ac:dyDescent="0.2">
      <c r="A23" s="43">
        <v>41473</v>
      </c>
      <c r="B23" s="44" t="str">
        <f t="shared" ref="B23:B30" si="0">IF(ISBLANK($A23),"---", VLOOKUP($B$2,$A$8:$C$19,3,0) &amp; "_" &amp; VLOOKUP($B$4,$A$33:$B$65,2,0)&amp;"_"&amp;VLOOKUP($B$5,$A$68:$B$92,2,0)&amp;"_"&amp; TEXT(DAY($A23),"0#")&amp; TEXT(MONTH($A23),"0#")&amp; TEXT(YEAR($A23)-2000,"0#")&amp;".xls")</f>
        <v>unreasonable_costs_tool_COM_en_180713.xls</v>
      </c>
      <c r="C23" s="148" t="s">
        <v>260</v>
      </c>
      <c r="D23" s="45"/>
    </row>
    <row r="24" spans="1:4" x14ac:dyDescent="0.2">
      <c r="A24" s="43">
        <v>41481</v>
      </c>
      <c r="B24" s="44" t="str">
        <f t="shared" si="0"/>
        <v>unreasonable_costs_tool_COM_en_260713.xls</v>
      </c>
      <c r="C24" s="148" t="s">
        <v>257</v>
      </c>
      <c r="D24" s="45"/>
    </row>
    <row r="25" spans="1:4" x14ac:dyDescent="0.2">
      <c r="A25" s="43">
        <v>44573</v>
      </c>
      <c r="B25" s="44" t="str">
        <f t="shared" si="0"/>
        <v>unreasonable_costs_tool_COM_en_120122.xls</v>
      </c>
      <c r="C25" s="44" t="s">
        <v>268</v>
      </c>
      <c r="D25" s="45"/>
    </row>
    <row r="26" spans="1:4" x14ac:dyDescent="0.2">
      <c r="A26" s="43">
        <v>45415</v>
      </c>
      <c r="B26" s="44" t="str">
        <f t="shared" si="0"/>
        <v>unreasonable_costs_tool_COM_en_030524.xls</v>
      </c>
      <c r="C26" s="148" t="s">
        <v>272</v>
      </c>
      <c r="D26" s="45"/>
    </row>
    <row r="27" spans="1:4" x14ac:dyDescent="0.2">
      <c r="A27" s="43"/>
      <c r="B27" s="44" t="str">
        <f t="shared" si="0"/>
        <v>---</v>
      </c>
      <c r="C27" s="44"/>
      <c r="D27" s="45"/>
    </row>
    <row r="28" spans="1:4" x14ac:dyDescent="0.2">
      <c r="A28" s="43"/>
      <c r="B28" s="44" t="str">
        <f t="shared" si="0"/>
        <v>---</v>
      </c>
      <c r="C28" s="44"/>
      <c r="D28" s="45"/>
    </row>
    <row r="29" spans="1:4" x14ac:dyDescent="0.2">
      <c r="A29" s="43"/>
      <c r="B29" s="44" t="str">
        <f t="shared" si="0"/>
        <v>---</v>
      </c>
      <c r="C29" s="44"/>
      <c r="D29" s="45"/>
    </row>
    <row r="30" spans="1:4" x14ac:dyDescent="0.2">
      <c r="A30" s="99"/>
      <c r="B30" s="46" t="str">
        <f t="shared" si="0"/>
        <v>---</v>
      </c>
      <c r="C30" s="46"/>
      <c r="D30" s="47"/>
    </row>
    <row r="32" spans="1:4" x14ac:dyDescent="0.2">
      <c r="A32" s="17" t="s">
        <v>158</v>
      </c>
    </row>
    <row r="33" spans="1:2" x14ac:dyDescent="0.2">
      <c r="A33" s="25" t="s">
        <v>159</v>
      </c>
      <c r="B33" s="25" t="s">
        <v>189</v>
      </c>
    </row>
    <row r="34" spans="1:2" x14ac:dyDescent="0.2">
      <c r="A34" s="25" t="s">
        <v>190</v>
      </c>
      <c r="B34" s="25" t="s">
        <v>191</v>
      </c>
    </row>
    <row r="35" spans="1:2" x14ac:dyDescent="0.2">
      <c r="A35" s="25" t="s">
        <v>192</v>
      </c>
      <c r="B35" s="25" t="s">
        <v>53</v>
      </c>
    </row>
    <row r="36" spans="1:2" x14ac:dyDescent="0.2">
      <c r="A36" s="25" t="s">
        <v>193</v>
      </c>
      <c r="B36" s="25" t="s">
        <v>54</v>
      </c>
    </row>
    <row r="37" spans="1:2" x14ac:dyDescent="0.2">
      <c r="A37" s="25" t="s">
        <v>194</v>
      </c>
      <c r="B37" s="25" t="s">
        <v>55</v>
      </c>
    </row>
    <row r="38" spans="1:2" x14ac:dyDescent="0.2">
      <c r="A38" s="25" t="s">
        <v>195</v>
      </c>
      <c r="B38" s="25" t="s">
        <v>42</v>
      </c>
    </row>
    <row r="39" spans="1:2" x14ac:dyDescent="0.2">
      <c r="A39" s="25" t="s">
        <v>196</v>
      </c>
      <c r="B39" s="25" t="s">
        <v>56</v>
      </c>
    </row>
    <row r="40" spans="1:2" x14ac:dyDescent="0.2">
      <c r="A40" s="25" t="s">
        <v>197</v>
      </c>
      <c r="B40" s="25" t="s">
        <v>57</v>
      </c>
    </row>
    <row r="41" spans="1:2" x14ac:dyDescent="0.2">
      <c r="A41" s="25" t="s">
        <v>198</v>
      </c>
      <c r="B41" s="25" t="s">
        <v>58</v>
      </c>
    </row>
    <row r="42" spans="1:2" x14ac:dyDescent="0.2">
      <c r="A42" s="25" t="s">
        <v>199</v>
      </c>
      <c r="B42" s="25" t="s">
        <v>59</v>
      </c>
    </row>
    <row r="43" spans="1:2" x14ac:dyDescent="0.2">
      <c r="A43" s="25" t="s">
        <v>200</v>
      </c>
      <c r="B43" s="25" t="s">
        <v>60</v>
      </c>
    </row>
    <row r="44" spans="1:2" x14ac:dyDescent="0.2">
      <c r="A44" s="25" t="s">
        <v>201</v>
      </c>
      <c r="B44" s="25" t="s">
        <v>61</v>
      </c>
    </row>
    <row r="45" spans="1:2" x14ac:dyDescent="0.2">
      <c r="A45" s="25" t="s">
        <v>202</v>
      </c>
      <c r="B45" s="25" t="s">
        <v>62</v>
      </c>
    </row>
    <row r="46" spans="1:2" x14ac:dyDescent="0.2">
      <c r="A46" s="25" t="s">
        <v>203</v>
      </c>
      <c r="B46" s="25" t="s">
        <v>63</v>
      </c>
    </row>
    <row r="47" spans="1:2" x14ac:dyDescent="0.2">
      <c r="A47" s="25" t="s">
        <v>204</v>
      </c>
      <c r="B47" s="25" t="s">
        <v>64</v>
      </c>
    </row>
    <row r="48" spans="1:2" x14ac:dyDescent="0.2">
      <c r="A48" s="25" t="s">
        <v>205</v>
      </c>
      <c r="B48" s="25" t="s">
        <v>206</v>
      </c>
    </row>
    <row r="49" spans="1:2" x14ac:dyDescent="0.2">
      <c r="A49" s="25" t="s">
        <v>207</v>
      </c>
      <c r="B49" s="25" t="s">
        <v>65</v>
      </c>
    </row>
    <row r="50" spans="1:2" x14ac:dyDescent="0.2">
      <c r="A50" s="25" t="s">
        <v>208</v>
      </c>
      <c r="B50" s="25" t="s">
        <v>66</v>
      </c>
    </row>
    <row r="51" spans="1:2" x14ac:dyDescent="0.2">
      <c r="A51" s="25" t="s">
        <v>209</v>
      </c>
      <c r="B51" s="25" t="s">
        <v>67</v>
      </c>
    </row>
    <row r="52" spans="1:2" x14ac:dyDescent="0.2">
      <c r="A52" s="25" t="s">
        <v>210</v>
      </c>
      <c r="B52" s="25" t="s">
        <v>43</v>
      </c>
    </row>
    <row r="53" spans="1:2" x14ac:dyDescent="0.2">
      <c r="A53" s="25" t="s">
        <v>211</v>
      </c>
      <c r="B53" s="25" t="s">
        <v>22</v>
      </c>
    </row>
    <row r="54" spans="1:2" x14ac:dyDescent="0.2">
      <c r="A54" s="25" t="s">
        <v>212</v>
      </c>
      <c r="B54" s="25" t="s">
        <v>23</v>
      </c>
    </row>
    <row r="55" spans="1:2" x14ac:dyDescent="0.2">
      <c r="A55" s="25" t="s">
        <v>213</v>
      </c>
      <c r="B55" s="25" t="s">
        <v>24</v>
      </c>
    </row>
    <row r="56" spans="1:2" x14ac:dyDescent="0.2">
      <c r="A56" s="25" t="s">
        <v>214</v>
      </c>
      <c r="B56" s="25" t="s">
        <v>25</v>
      </c>
    </row>
    <row r="57" spans="1:2" x14ac:dyDescent="0.2">
      <c r="A57" s="25" t="s">
        <v>215</v>
      </c>
      <c r="B57" s="25" t="s">
        <v>39</v>
      </c>
    </row>
    <row r="58" spans="1:2" x14ac:dyDescent="0.2">
      <c r="A58" s="25" t="s">
        <v>216</v>
      </c>
      <c r="B58" s="25" t="s">
        <v>26</v>
      </c>
    </row>
    <row r="59" spans="1:2" x14ac:dyDescent="0.2">
      <c r="A59" s="25" t="s">
        <v>217</v>
      </c>
      <c r="B59" s="25" t="s">
        <v>27</v>
      </c>
    </row>
    <row r="60" spans="1:2" x14ac:dyDescent="0.2">
      <c r="A60" s="25" t="s">
        <v>218</v>
      </c>
      <c r="B60" s="25" t="s">
        <v>28</v>
      </c>
    </row>
    <row r="61" spans="1:2" x14ac:dyDescent="0.2">
      <c r="A61" s="25" t="s">
        <v>219</v>
      </c>
      <c r="B61" s="25" t="s">
        <v>29</v>
      </c>
    </row>
    <row r="62" spans="1:2" x14ac:dyDescent="0.2">
      <c r="A62" s="25" t="s">
        <v>220</v>
      </c>
      <c r="B62" s="25" t="s">
        <v>30</v>
      </c>
    </row>
    <row r="63" spans="1:2" x14ac:dyDescent="0.2">
      <c r="A63" s="25" t="s">
        <v>221</v>
      </c>
      <c r="B63" s="25" t="s">
        <v>31</v>
      </c>
    </row>
    <row r="64" spans="1:2" x14ac:dyDescent="0.2">
      <c r="A64" s="25" t="s">
        <v>222</v>
      </c>
      <c r="B64" s="25" t="s">
        <v>32</v>
      </c>
    </row>
    <row r="65" spans="1:2" x14ac:dyDescent="0.2">
      <c r="A65" s="25" t="s">
        <v>223</v>
      </c>
      <c r="B65" s="25" t="s">
        <v>33</v>
      </c>
    </row>
    <row r="67" spans="1:2" x14ac:dyDescent="0.2">
      <c r="A67" s="19" t="s">
        <v>224</v>
      </c>
    </row>
    <row r="68" spans="1:2" x14ac:dyDescent="0.2">
      <c r="A68" s="26" t="s">
        <v>225</v>
      </c>
      <c r="B68" s="26" t="s">
        <v>79</v>
      </c>
    </row>
    <row r="69" spans="1:2" x14ac:dyDescent="0.2">
      <c r="A69" s="26" t="s">
        <v>226</v>
      </c>
      <c r="B69" s="26" t="s">
        <v>80</v>
      </c>
    </row>
    <row r="70" spans="1:2" x14ac:dyDescent="0.2">
      <c r="A70" s="26" t="s">
        <v>227</v>
      </c>
      <c r="B70" s="26" t="s">
        <v>44</v>
      </c>
    </row>
    <row r="71" spans="1:2" x14ac:dyDescent="0.2">
      <c r="A71" s="26" t="s">
        <v>228</v>
      </c>
      <c r="B71" s="26" t="s">
        <v>229</v>
      </c>
    </row>
    <row r="72" spans="1:2" x14ac:dyDescent="0.2">
      <c r="A72" s="26" t="s">
        <v>230</v>
      </c>
      <c r="B72" s="26" t="s">
        <v>231</v>
      </c>
    </row>
    <row r="73" spans="1:2" x14ac:dyDescent="0.2">
      <c r="A73" s="26" t="s">
        <v>232</v>
      </c>
      <c r="B73" s="26" t="s">
        <v>81</v>
      </c>
    </row>
    <row r="74" spans="1:2" x14ac:dyDescent="0.2">
      <c r="A74" s="26" t="s">
        <v>233</v>
      </c>
      <c r="B74" s="26" t="s">
        <v>234</v>
      </c>
    </row>
    <row r="75" spans="1:2" x14ac:dyDescent="0.2">
      <c r="A75" s="26" t="s">
        <v>235</v>
      </c>
      <c r="B75" s="26" t="s">
        <v>82</v>
      </c>
    </row>
    <row r="76" spans="1:2" x14ac:dyDescent="0.2">
      <c r="A76" s="26" t="s">
        <v>161</v>
      </c>
      <c r="B76" s="26" t="s">
        <v>236</v>
      </c>
    </row>
    <row r="77" spans="1:2" x14ac:dyDescent="0.2">
      <c r="A77" s="26" t="s">
        <v>237</v>
      </c>
      <c r="B77" s="26" t="s">
        <v>83</v>
      </c>
    </row>
    <row r="78" spans="1:2" x14ac:dyDescent="0.2">
      <c r="A78" s="26" t="s">
        <v>238</v>
      </c>
      <c r="B78" s="26" t="s">
        <v>239</v>
      </c>
    </row>
    <row r="79" spans="1:2" x14ac:dyDescent="0.2">
      <c r="A79" s="26" t="s">
        <v>240</v>
      </c>
      <c r="B79" s="26" t="s">
        <v>84</v>
      </c>
    </row>
    <row r="80" spans="1:2" x14ac:dyDescent="0.2">
      <c r="A80" s="26" t="s">
        <v>241</v>
      </c>
      <c r="B80" s="26" t="s">
        <v>85</v>
      </c>
    </row>
    <row r="81" spans="1:2" x14ac:dyDescent="0.2">
      <c r="A81" s="26" t="s">
        <v>242</v>
      </c>
      <c r="B81" s="26" t="s">
        <v>86</v>
      </c>
    </row>
    <row r="82" spans="1:2" x14ac:dyDescent="0.2">
      <c r="A82" s="26" t="s">
        <v>243</v>
      </c>
      <c r="B82" s="26" t="s">
        <v>87</v>
      </c>
    </row>
    <row r="83" spans="1:2" x14ac:dyDescent="0.2">
      <c r="A83" s="26" t="s">
        <v>244</v>
      </c>
      <c r="B83" s="26" t="s">
        <v>88</v>
      </c>
    </row>
    <row r="84" spans="1:2" x14ac:dyDescent="0.2">
      <c r="A84" s="26" t="s">
        <v>245</v>
      </c>
      <c r="B84" s="26" t="s">
        <v>45</v>
      </c>
    </row>
    <row r="85" spans="1:2" x14ac:dyDescent="0.2">
      <c r="A85" s="26" t="s">
        <v>246</v>
      </c>
      <c r="B85" s="26" t="s">
        <v>47</v>
      </c>
    </row>
    <row r="86" spans="1:2" x14ac:dyDescent="0.2">
      <c r="A86" s="26" t="s">
        <v>247</v>
      </c>
      <c r="B86" s="26" t="s">
        <v>48</v>
      </c>
    </row>
    <row r="87" spans="1:2" x14ac:dyDescent="0.2">
      <c r="A87" s="26" t="s">
        <v>248</v>
      </c>
      <c r="B87" s="26" t="s">
        <v>49</v>
      </c>
    </row>
    <row r="88" spans="1:2" x14ac:dyDescent="0.2">
      <c r="A88" s="26" t="s">
        <v>249</v>
      </c>
      <c r="B88" s="26" t="s">
        <v>50</v>
      </c>
    </row>
    <row r="89" spans="1:2" x14ac:dyDescent="0.2">
      <c r="A89" s="26" t="s">
        <v>250</v>
      </c>
      <c r="B89" s="26" t="s">
        <v>51</v>
      </c>
    </row>
    <row r="90" spans="1:2" x14ac:dyDescent="0.2">
      <c r="A90" s="26" t="s">
        <v>251</v>
      </c>
      <c r="B90" s="26" t="s">
        <v>252</v>
      </c>
    </row>
    <row r="91" spans="1:2" x14ac:dyDescent="0.2">
      <c r="A91" s="26" t="s">
        <v>253</v>
      </c>
      <c r="B91" s="26" t="s">
        <v>52</v>
      </c>
    </row>
    <row r="92" spans="1:2" x14ac:dyDescent="0.2">
      <c r="A92" s="26" t="s">
        <v>254</v>
      </c>
      <c r="B92" s="26" t="s">
        <v>255</v>
      </c>
    </row>
  </sheetData>
  <sheetProtection sheet="1" objects="1" scenarios="1" formatCells="0" formatColumns="0" formatRows="0"/>
  <phoneticPr fontId="34" type="noConversion"/>
  <dataValidations count="4">
    <dataValidation type="list" allowBlank="1" showInputMessage="1" showErrorMessage="1" sqref="B3">
      <formula1>$A$22:$A$30</formula1>
    </dataValidation>
    <dataValidation type="list" allowBlank="1" showInputMessage="1" showErrorMessage="1" sqref="B5">
      <formula1>$A$68:$A$92</formula1>
    </dataValidation>
    <dataValidation type="list" allowBlank="1" showInputMessage="1" showErrorMessage="1" sqref="B4">
      <formula1>$A$33:$A$65</formula1>
    </dataValidation>
    <dataValidation type="list" allowBlank="1" showInputMessage="1" showErrorMessage="1" sqref="B2">
      <formula1>$A$8:$A$19</formula1>
    </dataValidation>
  </dataValidations>
  <pageMargins left="0.78740157480314965" right="0.78740157480314965" top="0.98425196850393704" bottom="0.98425196850393704" header="0.51181102362204722" footer="0.51181102362204722"/>
  <pageSetup paperSize="9" scale="10" orientation="portrait" r:id="rId1"/>
  <headerFooter alignWithMargins="0">
    <oddHeader>&amp;L&amp;F, &amp;A&amp;R&amp;D, &amp;T</oddHeader>
    <oddFooter>&amp;C&amp;P /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9</vt:i4>
      </vt:variant>
    </vt:vector>
  </HeadingPairs>
  <TitlesOfParts>
    <vt:vector size="15" baseType="lpstr">
      <vt:lpstr>Guidelines and conditions</vt:lpstr>
      <vt:lpstr>ToolUnreasonableCosts</vt:lpstr>
      <vt:lpstr>EUwideConstants</vt:lpstr>
      <vt:lpstr>MSParameters</vt:lpstr>
      <vt:lpstr>Translations</vt:lpstr>
      <vt:lpstr>VersionDocumentation</vt:lpstr>
      <vt:lpstr>CNTR_SmallEmitter</vt:lpstr>
      <vt:lpstr>CNTR_TrueFalse</vt:lpstr>
      <vt:lpstr>'Guidelines and conditions'!Druckbereich</vt:lpstr>
      <vt:lpstr>ToolUnreasonableCosts!Druckbereich</vt:lpstr>
      <vt:lpstr>VersionDocumentation!Druckbereich</vt:lpstr>
      <vt:lpstr>EUconst_ERR_Inconsistent</vt:lpstr>
      <vt:lpstr>EUconst_UncertaintyThresholds</vt:lpstr>
      <vt:lpstr>JUMP_b_Guidelines_Top</vt:lpstr>
      <vt:lpstr>JUMP_I_Top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Tool for Unreasonable Costs for EU ETS installations</dc:title>
  <dc:subject>in accordance with the Regulation pursuant to Article 14 of the EU ETS Directive</dc:subject>
  <dc:creator>Christian.Heller@umweltbundesamt.at</dc:creator>
  <dc:description>The template for Monitoring plans was developed by Umweltbundesamt on behalf of DG CLIMA. _x000d_
Authors: Christian Heller / Hubert Fallmann</dc:description>
  <cp:lastModifiedBy>Heller Christian</cp:lastModifiedBy>
  <cp:lastPrinted>2013-05-01T18:10:20Z</cp:lastPrinted>
  <dcterms:created xsi:type="dcterms:W3CDTF">2008-05-26T08:52:55Z</dcterms:created>
  <dcterms:modified xsi:type="dcterms:W3CDTF">2024-05-03T12:56:02Z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