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60" windowWidth="14865" windowHeight="9105" activeTab="0"/>
  </bookViews>
  <sheets>
    <sheet name="bázisadatokkal" sheetId="1" r:id="rId1"/>
  </sheets>
  <definedNames>
    <definedName name="_xlnm.Print_Area" localSheetId="0">'bázisadatokkal'!$A$1:$K$236</definedName>
  </definedNames>
  <calcPr fullCalcOnLoad="1"/>
</workbook>
</file>

<file path=xl/sharedStrings.xml><?xml version="1.0" encoding="utf-8"?>
<sst xmlns="http://schemas.openxmlformats.org/spreadsheetml/2006/main" count="1243" uniqueCount="1054">
  <si>
    <t>AES Borsodi Energetikai Kft.</t>
  </si>
  <si>
    <t xml:space="preserve"> 3580 Tiszaújváros, Jedlik Ányos u.</t>
  </si>
  <si>
    <t>AES Borsodi Energetikai Kft. Borsodi Hőerőmű</t>
  </si>
  <si>
    <t xml:space="preserve"> 3704 Kazincbarcika, Ipari u 4.</t>
  </si>
  <si>
    <t>AES Tisza Erőmű Kft.</t>
  </si>
  <si>
    <t xml:space="preserve"> AES Tisza Erőmű Kft.</t>
  </si>
  <si>
    <t xml:space="preserve"> 3580 Tiszaújváros, Verebély u. 2.</t>
  </si>
  <si>
    <t xml:space="preserve"> Bakonyi Bioenergia Kft, 11-12. sz. kazán</t>
  </si>
  <si>
    <t>Bakonyi Erőmű ZRt.</t>
  </si>
  <si>
    <t xml:space="preserve"> Bakonyi Erőmű ZRt. Ajkai Hőerőmű</t>
  </si>
  <si>
    <t>Budapesti Erőmű ZRt.</t>
  </si>
  <si>
    <t xml:space="preserve"> Budapesti Erőmű ZRt. Kelenföldi Kombinált Ciklusú Gázturbinás Hőszolgáltató Erőmű</t>
  </si>
  <si>
    <t xml:space="preserve"> 1117 Budapest, Budafoki u. 52.</t>
  </si>
  <si>
    <t xml:space="preserve"> Budapesti Erőmű ZRt. Kispesti Kombinált Ciklusú Gázturbinás Hőszolgáltató Erőmű</t>
  </si>
  <si>
    <t xml:space="preserve"> 1182 Budapest, Nefelejcs u. 2.</t>
  </si>
  <si>
    <t xml:space="preserve"> Budapesti Erőmű ZRt. Újpesti Kombinált Ciklusú Gázturbinás Hőszolgáltató Erőmű</t>
  </si>
  <si>
    <t xml:space="preserve"> 1045 Budapest, Tó u. 7.</t>
  </si>
  <si>
    <t>Csepeli Áramtermelő Kft.</t>
  </si>
  <si>
    <t xml:space="preserve"> Csepel II. KCGT Erőmű</t>
  </si>
  <si>
    <t xml:space="preserve"> 1211 Budapest, Gyepsor u.1.</t>
  </si>
  <si>
    <t>Debreceni Kombinált Ciklusú Erőmű Kft.</t>
  </si>
  <si>
    <t xml:space="preserve"> Debreceni Kombinált Ciklusú Erőmű Kft.</t>
  </si>
  <si>
    <t xml:space="preserve"> 4030 Debrecen, Mikepércsi út 1.</t>
  </si>
  <si>
    <t>Dunamenti Erőmű ZRt.</t>
  </si>
  <si>
    <t xml:space="preserve"> Dunamenti Erőmű ZRt.</t>
  </si>
  <si>
    <t xml:space="preserve"> 2440 Százhalombatta, Erőmű u. 2.</t>
  </si>
  <si>
    <t xml:space="preserve"> 2400 Dunaújváros, Vasmű tér 1-3.</t>
  </si>
  <si>
    <t>Magyar Villamos Művek ZRt.</t>
  </si>
  <si>
    <t xml:space="preserve"> Lőrinci Gázturbinás Erőmű</t>
  </si>
  <si>
    <t xml:space="preserve"> 3022 Lőrinci, Külterület.</t>
  </si>
  <si>
    <t xml:space="preserve"> Litéri Gázturbinás Erőmű</t>
  </si>
  <si>
    <t xml:space="preserve"> 8196 Litér, Külterület.</t>
  </si>
  <si>
    <t xml:space="preserve"> Sajószögedi Gázturbinás Erőmű</t>
  </si>
  <si>
    <t xml:space="preserve"> 3599 Sajószöged, Külterület.</t>
  </si>
  <si>
    <t>Mátrai Erőmű ZRt.</t>
  </si>
  <si>
    <t xml:space="preserve"> Mátrai Erőmű ZRt. Visontai Erőmű</t>
  </si>
  <si>
    <t xml:space="preserve"> 3272 Visonta, Erőmű u. 11.</t>
  </si>
  <si>
    <t>Pannon Hőerőmű Energiatermelő, Kereskedelmi és Szolgáltató ZRt.</t>
  </si>
  <si>
    <t xml:space="preserve"> Pannon Hőerőmű ZRt. Pécsi Erőmű</t>
  </si>
  <si>
    <t xml:space="preserve"> 7630 Pécs, Edison u.1.</t>
  </si>
  <si>
    <t>Vértesi Erőmű  ZRt.</t>
  </si>
  <si>
    <t xml:space="preserve"> Vértesi Erőmű ZRt. Oroszlányi Erőmű</t>
  </si>
  <si>
    <t xml:space="preserve"> 2841 Oroszlány, Külterület, Pf. 23.</t>
  </si>
  <si>
    <t>Alfa-Nova Energetikai Fejlesztő, Tervező és Vállalkozó Kft.</t>
  </si>
  <si>
    <t xml:space="preserve"> Alfa-Nova Kft. Szekszárdi Területi Igazgatóság Déli Fűtőmű</t>
  </si>
  <si>
    <t xml:space="preserve"> 7100 Szekszárd, Sárvíz u.4.</t>
  </si>
  <si>
    <t xml:space="preserve"> Alfa-Nova Kft. Szolnoki Területi Igazgatóság József Attila Fűtőmű</t>
  </si>
  <si>
    <t>ALFEN Almásfüzitői Energetikai és Szolgáltató Kft.</t>
  </si>
  <si>
    <t xml:space="preserve"> ALFEN Almásfüzítői Energetikai és Szolgáltató Kft.</t>
  </si>
  <si>
    <t xml:space="preserve"> 2931 Almásfüzitő, Fő út 1.</t>
  </si>
  <si>
    <t>Budaörsi Településgazdálkodási Kft.</t>
  </si>
  <si>
    <t xml:space="preserve"> Fűtőmű</t>
  </si>
  <si>
    <t xml:space="preserve"> 2040 Budaörs, Lévai u. 37.</t>
  </si>
  <si>
    <t xml:space="preserve"> Budapesti Erőmű ZRt. Révész Fűtőmű</t>
  </si>
  <si>
    <t xml:space="preserve"> 1138 Budapest, Révész u. 18.</t>
  </si>
  <si>
    <t>Budapesti Távhőszolgáltató Rt.</t>
  </si>
  <si>
    <t xml:space="preserve"> Észak-budai Fűtőmű</t>
  </si>
  <si>
    <t xml:space="preserve"> 1030 Budapest, Kunigunda utca 49.</t>
  </si>
  <si>
    <t xml:space="preserve"> Óbudai Fűtőmű</t>
  </si>
  <si>
    <t xml:space="preserve"> 1032 Budapest, Zápor utca 70.</t>
  </si>
  <si>
    <t xml:space="preserve"> Újpalotai Fűtőmű</t>
  </si>
  <si>
    <t xml:space="preserve"> 1158 Budapest, Késmárk utca 8-10.</t>
  </si>
  <si>
    <t xml:space="preserve"> Rákoskeresztúri Fűtőmű</t>
  </si>
  <si>
    <t xml:space="preserve"> 1173 Budapest, Gyökér utca 63-65.</t>
  </si>
  <si>
    <t xml:space="preserve"> Füredi úti Fűtőmű</t>
  </si>
  <si>
    <t xml:space="preserve"> 1144 Budapest, Füredi út 53-63..</t>
  </si>
  <si>
    <t>Calllis-R Energetikai Rt.</t>
  </si>
  <si>
    <t xml:space="preserve"> Rákoskeresztúri Gázmotoros Fűtőerőmű</t>
  </si>
  <si>
    <t xml:space="preserve"> 1173 Budapest, Gyökér u. 45.</t>
  </si>
  <si>
    <t>CHP Erőmű Kft.</t>
  </si>
  <si>
    <t xml:space="preserve"> Újpalotai Gázmotoros Erőmű</t>
  </si>
  <si>
    <t xml:space="preserve"> 1158 Budapest, Késmárk u. 2/4</t>
  </si>
  <si>
    <t>Csepeli Erőmű Kft.</t>
  </si>
  <si>
    <t xml:space="preserve"> PTVM kazánház</t>
  </si>
  <si>
    <t>Csornahő Csornai Hőszolgáltató Kft.</t>
  </si>
  <si>
    <t xml:space="preserve"> Csornahő Csornai Hőszolgáltató Kft.</t>
  </si>
  <si>
    <t xml:space="preserve"> 9300 Csorna, Barbacsi út 1.</t>
  </si>
  <si>
    <t>Dalkia Energia Zrt.</t>
  </si>
  <si>
    <t xml:space="preserve"> 5600 Békéscsaba, Bocskai u. 31.</t>
  </si>
  <si>
    <t>E.ON. Energiatermelő Kft.</t>
  </si>
  <si>
    <t xml:space="preserve"> E.ON. Energiatermelő Kft.</t>
  </si>
  <si>
    <t xml:space="preserve"> 9027 Győr, Kandó Kálmán u. 13.</t>
  </si>
  <si>
    <t xml:space="preserve"> E.ON. Energiatermelő Kft. </t>
  </si>
  <si>
    <t xml:space="preserve"> 9400 Sopron, Somfalvi út 3.</t>
  </si>
  <si>
    <t xml:space="preserve"> 4400 Nyíregyháza, Bethlen Gábor u. 92.</t>
  </si>
  <si>
    <t>Egri Vagyonkezelő és Távfűtő ZRt.</t>
  </si>
  <si>
    <t xml:space="preserve"> EVAT ZRt. Fűtőerőmű</t>
  </si>
  <si>
    <t xml:space="preserve"> 3300 Eger, Malomárok u. 28.</t>
  </si>
  <si>
    <t>Győrhő Győri Hőszolgáltató Kft.</t>
  </si>
  <si>
    <t xml:space="preserve"> Győrhő Kft. Rozgonyi u.-i fűtőerőmű</t>
  </si>
  <si>
    <t xml:space="preserve"> 9028 Győr, Rozgonyi u. 44.</t>
  </si>
  <si>
    <t>Hőszolgáltató és Energetikai Berendezéseket Üzemeltető Kft.</t>
  </si>
  <si>
    <t xml:space="preserve"> HEBÜ Kft. Szegedi Telephely</t>
  </si>
  <si>
    <t xml:space="preserve"> 6724 Szeged, Damjanich u.21.</t>
  </si>
  <si>
    <t xml:space="preserve"> Kanizsai utcai Fűtőmű</t>
  </si>
  <si>
    <t xml:space="preserve"> 7400 Kaposvár, Kanizsai utca 27.</t>
  </si>
  <si>
    <t>UHG5326-1-04</t>
  </si>
  <si>
    <t>Kazinc Therm Fűtőerőmű  Kft.</t>
  </si>
  <si>
    <t xml:space="preserve"> Kazincbarcika Fűtőerőmű</t>
  </si>
  <si>
    <t xml:space="preserve"> 3700 Kazincbarcika, Gorkij u.1.</t>
  </si>
  <si>
    <t>Kecskeméti TERMOSTAR Hőszolgáltató Kft.</t>
  </si>
  <si>
    <t xml:space="preserve"> TERMOSTAR Hőszolgáltató Kft. Szultán utcai fűtőmű</t>
  </si>
  <si>
    <t xml:space="preserve"> 6000 Kecskemét, Szultán u. 1.</t>
  </si>
  <si>
    <t xml:space="preserve"> Széchenyivárosi fűtőmű</t>
  </si>
  <si>
    <t xml:space="preserve"> 6000 Kecskemét, Akadémia krt. 4.</t>
  </si>
  <si>
    <t>Komlói Fűtőerőmű  ZRt.</t>
  </si>
  <si>
    <t xml:space="preserve"> Komlói Fűtőerőmű ZRt.</t>
  </si>
  <si>
    <t xml:space="preserve"> 7300 Komló, Bem József u. 24</t>
  </si>
  <si>
    <t xml:space="preserve"> Tatár utcai Gázmotoros Erőmű</t>
  </si>
  <si>
    <t xml:space="preserve"> 3531 Miskolc, Tatár utca 27.</t>
  </si>
  <si>
    <t>MESZ Mosonmagyaróvár Energia Szolgáltató Kft.</t>
  </si>
  <si>
    <t xml:space="preserve"> MESZ Mosonmagyaróvár Kft. Erőműve</t>
  </si>
  <si>
    <t xml:space="preserve"> 9200 Mosonmagyaróvár, Timföldgyári u. 1.</t>
  </si>
  <si>
    <t>Miskolci Hőszolgáltató Kft.</t>
  </si>
  <si>
    <t xml:space="preserve"> Miskolci Hőszolgáltató Kft. Diósgyőri Fűtőmű</t>
  </si>
  <si>
    <t xml:space="preserve"> 3535 Miskolc, Bánki Donát u. 15-17.</t>
  </si>
  <si>
    <t xml:space="preserve"> Miskolci Hőszolgáltató Kft. Hőtermelő üzem</t>
  </si>
  <si>
    <t xml:space="preserve"> 3530 Miskolc, Tatár u. 29/a.</t>
  </si>
  <si>
    <t>Ózdi Távhőtermelő és Szolgáltató Kft.</t>
  </si>
  <si>
    <t xml:space="preserve"> Ózdi Távhő Kft.</t>
  </si>
  <si>
    <t xml:space="preserve"> 3600 Ózd, Zrínyi út 3.</t>
  </si>
  <si>
    <t>Tisza-Therm Fűtőerőmű Kft.</t>
  </si>
  <si>
    <t xml:space="preserve"> Tiszaújvárosi Fűtőerőmű</t>
  </si>
  <si>
    <t xml:space="preserve"> 3580 Tiszaújváros, Tisza út 1/D.</t>
  </si>
  <si>
    <t>SINESCO Energiaszolgáltató Kft.</t>
  </si>
  <si>
    <t xml:space="preserve"> SOTÁV Kft. telephelyén működő gázmotoros erőmű</t>
  </si>
  <si>
    <t xml:space="preserve"> 9400 Sopron, Hőközpont u.2.</t>
  </si>
  <si>
    <t>Sopron Holding Vagyonkezelő ZRt.</t>
  </si>
  <si>
    <t xml:space="preserve"> Sopron Holding Vagyonkezelő ZRt. Kőfaragó téri Fűtőmű</t>
  </si>
  <si>
    <t xml:space="preserve">Szegedi Hőszolgáltató Kft. </t>
  </si>
  <si>
    <t xml:space="preserve"> Szeged Észak I/A fűtőmű</t>
  </si>
  <si>
    <t xml:space="preserve"> 6724 Szeged, Vág u. 4.</t>
  </si>
  <si>
    <t>UHG2662-1-05</t>
  </si>
  <si>
    <t xml:space="preserve"> Szeged Észak I/B fűtőmű</t>
  </si>
  <si>
    <t xml:space="preserve"> 6723 Szeged, Temető u. </t>
  </si>
  <si>
    <t>UHG2663-1-05</t>
  </si>
  <si>
    <t xml:space="preserve"> Szeged Felsőváros I. fűtőmű</t>
  </si>
  <si>
    <t xml:space="preserve"> 6723 Szeged, Vajda u. </t>
  </si>
  <si>
    <t>UHG2664-1-05</t>
  </si>
  <si>
    <t xml:space="preserve"> Szeged Felsőváros II. fűtőmű</t>
  </si>
  <si>
    <t xml:space="preserve"> 6723 Szeged, Tápai u.</t>
  </si>
  <si>
    <t>UHG2665-1-05</t>
  </si>
  <si>
    <t xml:space="preserve"> Szegedi Hőszolgáltató Kft. Rókusi Fűtőmű</t>
  </si>
  <si>
    <t xml:space="preserve"> 6723 Szeged, Fűtőmű u.</t>
  </si>
  <si>
    <t>UHG2666-1-05</t>
  </si>
  <si>
    <t>Székesfehérvári Fűtőerőmű Kft.</t>
  </si>
  <si>
    <t xml:space="preserve"> Székesfehérvári Fűtőerőmű Kft.</t>
  </si>
  <si>
    <t xml:space="preserve"> 8000 Székesfehérvár, Királysor 1/b</t>
  </si>
  <si>
    <t>Szombathelyi Távhőszolgáltató Kft.</t>
  </si>
  <si>
    <t xml:space="preserve"> Szombathelyi Távhőszolgáltató Kft. – Vízöntő u.</t>
  </si>
  <si>
    <t xml:space="preserve"> 9700 Szombathely, Vízöntő u. 7.</t>
  </si>
  <si>
    <t>Tarjánhő Szolgáltató Elosztó Kft.</t>
  </si>
  <si>
    <t xml:space="preserve"> Városi Fűtőmű</t>
  </si>
  <si>
    <t xml:space="preserve"> 3100 Salgótarján, Salgó út 52.</t>
  </si>
  <si>
    <t>Tatabánya Erőmű  Kft.</t>
  </si>
  <si>
    <t xml:space="preserve"> Tatabánya Erőmű  Kft.</t>
  </si>
  <si>
    <t xml:space="preserve"> 2800 Tatabánya Vájár köz 2.</t>
  </si>
  <si>
    <t xml:space="preserve">Termidor Kft. </t>
  </si>
  <si>
    <t xml:space="preserve"> Termidor Kft. Tallér úti Fűtőműve</t>
  </si>
  <si>
    <t xml:space="preserve"> 2120 Dunakeszi, Tallér u. 1.</t>
  </si>
  <si>
    <t>UHG2783-1-05</t>
  </si>
  <si>
    <t>Váci Távhőszolgáltató Kft.</t>
  </si>
  <si>
    <t xml:space="preserve"> Alsóvárosi Fűtőműve</t>
  </si>
  <si>
    <t xml:space="preserve"> 2600 Vác, Vásár u. 4.</t>
  </si>
  <si>
    <t>Várpalotai Közüzemi Kft.</t>
  </si>
  <si>
    <t xml:space="preserve"> Várpalota Hétvezér utcai Fűtőmű</t>
  </si>
  <si>
    <t xml:space="preserve"> 8100 Várpalota, Hétvezér u. 6.</t>
  </si>
  <si>
    <t>VKSZ Veszprémi Közüzemi Szolgáltató Zrt.</t>
  </si>
  <si>
    <t xml:space="preserve"> 8200 Veszprém, Haszkovó u. 11/a</t>
  </si>
  <si>
    <t>Zugló-Therm Energiaszolgáltató Kft.</t>
  </si>
  <si>
    <t>Füredi úti Gázmotoros Blokkfűtőerőmű</t>
  </si>
  <si>
    <t>1144 Budapest, Füredi u. 53-63.</t>
  </si>
  <si>
    <t>Agrana-Juice-Magyarország Kft.</t>
  </si>
  <si>
    <t xml:space="preserve"> Agrana-Juice-Magyarország Kft. Vásárosnaményi almalé üzem</t>
  </si>
  <si>
    <t xml:space="preserve"> 4800 Vásárosnamény, Nyíregyházi út 3.</t>
  </si>
  <si>
    <t xml:space="preserve"> Agrana-Juice-Magyarország Kft. Anarcsi Almaléüzem</t>
  </si>
  <si>
    <t xml:space="preserve"> 4546 Anarcs, Széchenyi út 72.</t>
  </si>
  <si>
    <t>1225 Budapest, Bányalég u. 2.</t>
  </si>
  <si>
    <t xml:space="preserve"> 4183 Kaba, Nádudvari útfél</t>
  </si>
  <si>
    <t xml:space="preserve"> 4440 Tiszavasvári, Kabay János u. 29.</t>
  </si>
  <si>
    <t>Alcoa-Köfém Székesfehérvári Könnyűfémmű Kft.</t>
  </si>
  <si>
    <t xml:space="preserve"> Alcoa-Köfém Kft. összes tüzelőberendezése (Köfém)</t>
  </si>
  <si>
    <t xml:space="preserve"> 8000 Székesfehérvár, Verseci u. 1-15</t>
  </si>
  <si>
    <t>BC-Erőmű Kft.</t>
  </si>
  <si>
    <t xml:space="preserve"> BC-Erőmű Kft.</t>
  </si>
  <si>
    <t xml:space="preserve"> 3702 Kazincbarcika, Bólyai tér 1.</t>
  </si>
  <si>
    <t>Borsodchem NyRt.</t>
  </si>
  <si>
    <t xml:space="preserve"> Borsodchem NyRt.</t>
  </si>
  <si>
    <t xml:space="preserve"> 3700 Kazincbarcika, Bólyai tér 1.</t>
  </si>
  <si>
    <t>UHG5141-1-04</t>
  </si>
  <si>
    <t>Borsodi Sörgyár Zrt.</t>
  </si>
  <si>
    <t xml:space="preserve"> Borsodi Sörgyár Zrt. Gyártelep</t>
  </si>
  <si>
    <t xml:space="preserve"> 3574 Bőcs, Rákóczi Ferenc u. 81.</t>
  </si>
  <si>
    <t>UHG5230-1-04</t>
  </si>
  <si>
    <t>Budapest Airport ZRt.</t>
  </si>
  <si>
    <t xml:space="preserve"> Budapest Airport ZRt.</t>
  </si>
  <si>
    <t xml:space="preserve"> 1185 Budapest, Ferihegy</t>
  </si>
  <si>
    <t>Bunge Növényolajipari Rt.</t>
  </si>
  <si>
    <t xml:space="preserve"> Martfűi Növényolajgyár kazánjai</t>
  </si>
  <si>
    <t xml:space="preserve"> 5435 Martfű, Szolnoki út 201.</t>
  </si>
  <si>
    <t>Columbian Tiszai Koromgyártó Kft.</t>
  </si>
  <si>
    <t xml:space="preserve"> Columbian Tiszai Koromgyártó Kft.</t>
  </si>
  <si>
    <t xml:space="preserve"> 3581 Tiszaújváros, TVK Ipartelep</t>
  </si>
  <si>
    <t xml:space="preserve"> 3540 Miskolc, Vasgyári út 43.</t>
  </si>
  <si>
    <t>UHG5434-1-04</t>
  </si>
  <si>
    <t>Dalkia Energia Energetikai Szolgáltató Zrt.</t>
  </si>
  <si>
    <t xml:space="preserve"> MÁV Rt. Bp. Nyugati pu. kazánház</t>
  </si>
  <si>
    <t xml:space="preserve"> 1062 Budapest, Teréz krt. 55-57.</t>
  </si>
  <si>
    <t>Dorogi Erőmű Kft.</t>
  </si>
  <si>
    <t xml:space="preserve"> Dorogi Erőmű Kft.</t>
  </si>
  <si>
    <t xml:space="preserve"> 2510 Dorog, Esztergomi út 17.</t>
  </si>
  <si>
    <t>Dotenergo Energetikai és Épületgépészeti Rt.</t>
  </si>
  <si>
    <t xml:space="preserve"> DEOEC Kazánház</t>
  </si>
  <si>
    <t xml:space="preserve"> 4012 Debrecen, Nagyerdei Krt. 98</t>
  </si>
  <si>
    <t>Dreher Sörgyárak Rt.</t>
  </si>
  <si>
    <t xml:space="preserve"> Dreher Sörgyárak Rt.- Erőtelep</t>
  </si>
  <si>
    <t xml:space="preserve"> 1106 Budapest, Jászberényi út 7-11.</t>
  </si>
  <si>
    <t>EGIS Gyógyszergyár NyRt.</t>
  </si>
  <si>
    <t xml:space="preserve"> EGIS Gyógyszergyár NyRt., Központi Telep</t>
  </si>
  <si>
    <t xml:space="preserve"> 1106 Budapest, Keresztúri út 30-38.</t>
  </si>
  <si>
    <t xml:space="preserve"> EGIS Gyógyszergyár NyRt., Lacta Gyógyszergyár</t>
  </si>
  <si>
    <t xml:space="preserve"> 9900 Körmend, Mátyás király út 65.</t>
  </si>
  <si>
    <t>Debreceni Gázmotoros Erőmű</t>
  </si>
  <si>
    <t xml:space="preserve"> 4030 Debrecen, Szabó Kálmán u. 1.</t>
  </si>
  <si>
    <t xml:space="preserve"> Electrolux Lehel Kft.</t>
  </si>
  <si>
    <t xml:space="preserve"> 5100 Jászberény, Fémnyomó út. 1.</t>
  </si>
  <si>
    <t>ESZAT Kft.</t>
  </si>
  <si>
    <t xml:space="preserve"> ESZAT Kft. Almafeldolgozó üzem</t>
  </si>
  <si>
    <t xml:space="preserve"> 4700 Mátészalka, Jármi u. 57.</t>
  </si>
  <si>
    <t>Falco Forgácslapgyártó ZRt.</t>
  </si>
  <si>
    <t xml:space="preserve"> Falco ZRt. Forgácslapgyára</t>
  </si>
  <si>
    <t xml:space="preserve"> 9700 Szombathely, Zanati út. 26.</t>
  </si>
  <si>
    <t>Fűzfői Erőmű Kft.</t>
  </si>
  <si>
    <t xml:space="preserve"> Fűzfői Erőmű Kft.</t>
  </si>
  <si>
    <t xml:space="preserve"> 8184 Fűzfőgyártelep, Nike krt. 1.</t>
  </si>
  <si>
    <t>Globus Konzervipari Rt.</t>
  </si>
  <si>
    <t xml:space="preserve"> Globus Konzervipari Rt. Energiaszolgáltató üzem, gázkazánok</t>
  </si>
  <si>
    <t>1106 Budapest, Maglódi u. 47.</t>
  </si>
  <si>
    <t>Győri Szeszgyár és Finomító Rt.</t>
  </si>
  <si>
    <t xml:space="preserve"> Győri Szeszgyár és Finomító Rt. Kazánház</t>
  </si>
  <si>
    <t xml:space="preserve"> 9027 Győr, Budai u. 7.</t>
  </si>
  <si>
    <t>UHG5140-1-04</t>
  </si>
  <si>
    <t>UHG5223-1-04</t>
  </si>
  <si>
    <t>INTERSPAN Faipari Kft.</t>
  </si>
  <si>
    <t xml:space="preserve"> INTERSPAN Faipari Kft.</t>
  </si>
  <si>
    <t xml:space="preserve"> 4800 Vásárosnamény, Ipar  u. 1.</t>
  </si>
  <si>
    <t xml:space="preserve"> DUNAFERR Lőrinci Hengermű Kft.</t>
  </si>
  <si>
    <t xml:space="preserve"> 1184 Budapest, Hengersor út 38.</t>
  </si>
  <si>
    <t xml:space="preserve"> 6000 Kecskemét, Szolnoki út 35.</t>
  </si>
  <si>
    <t>Kőbányahő Távhőtermelő és Szolgáltató Kft.</t>
  </si>
  <si>
    <t xml:space="preserve"> Kőbányai Kogenerációs Erőmű</t>
  </si>
  <si>
    <t xml:space="preserve"> 1107 Budapest, Fertő út 2.</t>
  </si>
  <si>
    <t xml:space="preserve">7700 Mohács, Budapesti  országút </t>
  </si>
  <si>
    <t>UHG5290-1-04</t>
  </si>
  <si>
    <t>Magyar Alumínium Termelő és Kereskedelmi ZRt.</t>
  </si>
  <si>
    <t xml:space="preserve"> MAL ZRt. Ajkai telephelye</t>
  </si>
  <si>
    <t xml:space="preserve"> 8401 Ajka, Gyártelep</t>
  </si>
  <si>
    <t>Magyar Aszfalt Keverékgyártó és Építőipari Kft.</t>
  </si>
  <si>
    <t xml:space="preserve"> MASZ Kft. Illatos úti Keverőüzeme</t>
  </si>
  <si>
    <t xml:space="preserve"> 1097 Budapest Illatos út 8.</t>
  </si>
  <si>
    <t>Magyar Olaj- és Gázipari NyRt.</t>
  </si>
  <si>
    <t xml:space="preserve"> 6400 Kiskunhalas külterület hrsz.: 0782/10</t>
  </si>
  <si>
    <t xml:space="preserve"> MOL NyRt. KTD Észak-Magyarországi Termelési Egység Hajdúszoboszló Déli Telep</t>
  </si>
  <si>
    <t xml:space="preserve"> 4064 Nagyhegyes külterület hrsz.: 0159/3</t>
  </si>
  <si>
    <t xml:space="preserve"> MOL NyRt. Tiszai Finomító</t>
  </si>
  <si>
    <t xml:space="preserve"> 3580 Tiszaújváros, Mezőcsáti út 1.</t>
  </si>
  <si>
    <t xml:space="preserve"> MOL NyRt. Füzesgyarmati Termelési Egység</t>
  </si>
  <si>
    <t xml:space="preserve"> 5525 Füzesgyarmat, Külterület hrsz.: 0416/35</t>
  </si>
  <si>
    <t xml:space="preserve"> MOL NyRt. Algyő Gázüzem </t>
  </si>
  <si>
    <t xml:space="preserve"> 6750 Algyő, Hrsz.: 01884/4-5.</t>
  </si>
  <si>
    <t xml:space="preserve"> MOL NyRt. TKD. Szanki Földgázüzem-Dúsító</t>
  </si>
  <si>
    <t xml:space="preserve"> 6131 Szank,  hrsz.: 1161/2</t>
  </si>
  <si>
    <t xml:space="preserve"> MOL NyRt. Algyő C kazánház</t>
  </si>
  <si>
    <t xml:space="preserve"> 6750 Algyő, Hrsz.: 01884/11.</t>
  </si>
  <si>
    <t xml:space="preserve"> MOL NyRt. Zalai Finomító</t>
  </si>
  <si>
    <t xml:space="preserve"> 8900 Zalaegerszeg, Zrínyi M. u. 6.</t>
  </si>
  <si>
    <t>Magyar Suzuki Rt.</t>
  </si>
  <si>
    <t xml:space="preserve"> Magyar Suzuki Rt.</t>
  </si>
  <si>
    <t>Magyaróvári Timföld és Műkorund (MOTIM) ZRt.</t>
  </si>
  <si>
    <t xml:space="preserve"> MOTIM ZRt. Timföldgyára</t>
  </si>
  <si>
    <t xml:space="preserve"> 9200 Mosonmagyaróvár, Timföld út 1.</t>
  </si>
  <si>
    <t>MÁV Vasjármű Járműjavító és Gyártó Kft.</t>
  </si>
  <si>
    <t xml:space="preserve"> 9700 Szombathely, Szövő u. 85.</t>
  </si>
  <si>
    <t>Nestlé Hungária Kft.</t>
  </si>
  <si>
    <t xml:space="preserve"> Fűtőberendezések (kazánok, szárítók)</t>
  </si>
  <si>
    <t xml:space="preserve"> 9737 Bük, Darling u. 1.</t>
  </si>
  <si>
    <t>Nitrogénművek ZRt.</t>
  </si>
  <si>
    <t>Földgáztüzelésű kazánüzem</t>
  </si>
  <si>
    <t xml:space="preserve"> 8105 Pétfürdő, Hősök tere 14.</t>
  </si>
  <si>
    <t>PICK SZEGED Szalámigyár és Húsüzem Zrt.</t>
  </si>
  <si>
    <t xml:space="preserve"> Pick Szeged Zrt. Központi telepe (tüzelőberendezések)</t>
  </si>
  <si>
    <t>6725 Szeged, Szabadkai út 18.</t>
  </si>
  <si>
    <t>Rába Energiaszolgáltató Kft.</t>
  </si>
  <si>
    <t xml:space="preserve"> Reptéri Kazántelep</t>
  </si>
  <si>
    <t xml:space="preserve"> 9027 Győr, Budai út 1-5.</t>
  </si>
  <si>
    <t>RÁBA Futómű Gyártó és Kereskedelmi Kft.</t>
  </si>
  <si>
    <t xml:space="preserve"> Rába Futómű Kft. Reptéri telephely</t>
  </si>
  <si>
    <t xml:space="preserve"> 9027 Győr, Martin u. 1.</t>
  </si>
  <si>
    <t>Richter Gedeon Vegyészeti Gyár Rt.</t>
  </si>
  <si>
    <t xml:space="preserve"> Richter Gedeon Vegyészeti Gyár Rt. Kazántelep</t>
  </si>
  <si>
    <t xml:space="preserve"> 1103 Budapest, Gyömrői út 19-21.</t>
  </si>
  <si>
    <t>Samsung SDI Magyarország ZRt.</t>
  </si>
  <si>
    <t xml:space="preserve"> Samsung SDI Magyarország ZRt. képcsőgyára</t>
  </si>
  <si>
    <t xml:space="preserve"> 2132 Göd, Ipartelep hrsz. 6901.</t>
  </si>
  <si>
    <t xml:space="preserve">Swietelsky Építő Kft. </t>
  </si>
  <si>
    <t>Swietelsky Építő Kft. Dunakeszi Aszfatlkeverő Üzem</t>
  </si>
  <si>
    <t xml:space="preserve"> 2120  Székesdűlő 135</t>
  </si>
  <si>
    <t>UHG2350-1-05</t>
  </si>
  <si>
    <t>TEVA Gyógyszergyár ZRt.</t>
  </si>
  <si>
    <t xml:space="preserve"> TEVA Gyógyszergyár ZRt. Kazánháza</t>
  </si>
  <si>
    <t xml:space="preserve"> 4042 Debrecen, Pallagi út 13.</t>
  </si>
  <si>
    <t>Tiszai Vegyi Kombinát NyRt.</t>
  </si>
  <si>
    <t xml:space="preserve"> Tiszaújvárosi TVK Ipartelep</t>
  </si>
  <si>
    <t xml:space="preserve"> 3580 Tiszaújváros, Gyári út</t>
  </si>
  <si>
    <t>Tolna Megyei Önkormányzat Balassa János Kórháza</t>
  </si>
  <si>
    <t xml:space="preserve"> Balassa János Kórház</t>
  </si>
  <si>
    <t xml:space="preserve"> 7100 Szekszárd, Bródy S. u. 1.</t>
  </si>
  <si>
    <t>UHG5114-1-04</t>
  </si>
  <si>
    <t>TVK Erőmű Kft.</t>
  </si>
  <si>
    <t xml:space="preserve"> TVK Erőmű Kft.</t>
  </si>
  <si>
    <t xml:space="preserve"> 3580 Tiszaújváros, TVK-Ipartelep, Gyári út</t>
  </si>
  <si>
    <t>Videoton Holding Rt.</t>
  </si>
  <si>
    <t xml:space="preserve"> Videoton Holding Rt.</t>
  </si>
  <si>
    <t xml:space="preserve"> 8000 Székesfehérvár, Berényi út 72-100.</t>
  </si>
  <si>
    <t>Zoltek ZRt.</t>
  </si>
  <si>
    <t xml:space="preserve"> 2537 Nyergesújfalu, Varga József tér 1.</t>
  </si>
  <si>
    <t>Hungrana Keményítő és Izocukorgyártó Kft.</t>
  </si>
  <si>
    <t xml:space="preserve"> Hungrana Kft. Tüzelőberendezések</t>
  </si>
  <si>
    <t>Magyar Cukor Rt. Kaposvári Cukorgyára</t>
  </si>
  <si>
    <t xml:space="preserve"> Tüzelőberendezések (gőzkazán, mészkemence, szeletszárító)</t>
  </si>
  <si>
    <t>Magyar Cukor Rt. Petőházi Cukorgyára</t>
  </si>
  <si>
    <t xml:space="preserve"> Tüzelőberendezések (gőzkazán, mészkemence)</t>
  </si>
  <si>
    <t xml:space="preserve"> 9443 Petőháza, Kinizsi u. 6.</t>
  </si>
  <si>
    <t>Mátra Cukor Mátravidéki Cukorgyárak ZRt.</t>
  </si>
  <si>
    <t>Tüzelőberendezések (gőzkazán, mészkemence, szeletszárító)</t>
  </si>
  <si>
    <t>E.ON. Földgáz Storage Zrt.</t>
  </si>
  <si>
    <t xml:space="preserve"> E.ON. Földgáz Storage Zrt. Hajdúszoboszlói Földgáztároló Déli-telep</t>
  </si>
  <si>
    <t>MOL Földgázszállító ZRt.</t>
  </si>
  <si>
    <t xml:space="preserve"> MOL  Földgázszállító ZRt. Beregdaróc Kompresszorállomás</t>
  </si>
  <si>
    <t xml:space="preserve"> 4934 Beregdaróc, Külterület</t>
  </si>
  <si>
    <t xml:space="preserve"> MOL Földgázszállító ZRt. Mosonmagyaróvári Kompresszorállomás</t>
  </si>
  <si>
    <t xml:space="preserve"> 9221 Mosonmagyaróvár, Külterület</t>
  </si>
  <si>
    <t xml:space="preserve"> MOL Földgázszállító ZRt. Nemesbikk Kompresszorállomás</t>
  </si>
  <si>
    <t xml:space="preserve"> 3592 Nemesbikk, Külterület</t>
  </si>
  <si>
    <t>UHG5766-1-04</t>
  </si>
  <si>
    <t xml:space="preserve"> 4200 Hajdúszoboszló, Balmazújvárosi útszél</t>
  </si>
  <si>
    <t>UHG5767-1-04</t>
  </si>
  <si>
    <t xml:space="preserve"> 6033 Városföld, Külterület</t>
  </si>
  <si>
    <t>UHG5768-1-04</t>
  </si>
  <si>
    <t xml:space="preserve"> MOL NyRt. Dunai Finomító</t>
  </si>
  <si>
    <t xml:space="preserve"> 2440 Százhalombatta, Olajmunkás u. 2.</t>
  </si>
  <si>
    <t>BÉM Borsodi Érc, Ásvány- és Hulladék Hasznosító Mű Zrt.</t>
  </si>
  <si>
    <t xml:space="preserve"> BÉM Borsodi Érc, Ásvány- és Hulladék Hasznosító Mű  Zrt.</t>
  </si>
  <si>
    <t xml:space="preserve"> 3791 Sajókeresztúr, Ipartelep</t>
  </si>
  <si>
    <t>UHG5756-4-04</t>
  </si>
  <si>
    <t>DAM 2004 Acél- és Hengermű Kereskedelmi és Szolgáltató Kft.</t>
  </si>
  <si>
    <t xml:space="preserve"> DAM 2004 Acél- és Hengermű Kereskedelmi és Szolgáltató Kft.</t>
  </si>
  <si>
    <t>Ózdi Acélművek Kft.</t>
  </si>
  <si>
    <t xml:space="preserve"> Ózdi Acélművek Kft.</t>
  </si>
  <si>
    <t>Duna-Dráva Cement Kft.</t>
  </si>
  <si>
    <t xml:space="preserve"> Duna-Dráva Cement Kft. Váci Cementgyár</t>
  </si>
  <si>
    <t xml:space="preserve"> 2600 Vác, Kőhídpart dűlő 2.</t>
  </si>
  <si>
    <t xml:space="preserve"> Duna-Dráva Cement Kft. Beremendi Cementgyár</t>
  </si>
  <si>
    <t xml:space="preserve"> 7827 Beremend, Külterület</t>
  </si>
  <si>
    <t>Holcim Hungária Cementipari ZRt.</t>
  </si>
  <si>
    <t xml:space="preserve"> Holcim Hungária Cementipari ZRt. Lábatlani Cementgyár</t>
  </si>
  <si>
    <t xml:space="preserve"> 2541 Lábatlan, Rákóczi u. 60.</t>
  </si>
  <si>
    <t xml:space="preserve"> Holcim Hungária Cementipari ZRt. Hejőcsabai Cementgyár</t>
  </si>
  <si>
    <t xml:space="preserve"> 3508 Miskolc, Fogarasi u. 6.</t>
  </si>
  <si>
    <t>Calmit Hungária Mészművek Kft.</t>
  </si>
  <si>
    <t xml:space="preserve"> Mészüzem</t>
  </si>
  <si>
    <t>Carmeuse Hungária Kft.</t>
  </si>
  <si>
    <t xml:space="preserve"> Beremendi Mészüzem</t>
  </si>
  <si>
    <t xml:space="preserve"> 7827 Beremend, 064/1 hrsz.</t>
  </si>
  <si>
    <t>Kalcinátor Kft.</t>
  </si>
  <si>
    <t>Kalcinátor Kft. Mész- és mészhidrát üzem</t>
  </si>
  <si>
    <t>GE Hungary Ipari és Kereskedelmi ZRt.</t>
  </si>
  <si>
    <t xml:space="preserve"> GE Hungary Zrt. Váci Fényforrásgyár (fióktelep)</t>
  </si>
  <si>
    <t xml:space="preserve"> 5600 Vác, Honvéd u. 21-23.</t>
  </si>
  <si>
    <t xml:space="preserve"> Alkatrészgyár Zalaegerszeg Üvegolvasztó Kemence  </t>
  </si>
  <si>
    <t xml:space="preserve"> 8900 Zalaegerszeg, Alsóerdei út 3.</t>
  </si>
  <si>
    <t xml:space="preserve"> GE Hungary ZRt. Budapesti Fényforrásgyár Üvegolvasztó  kemence</t>
  </si>
  <si>
    <t xml:space="preserve"> GE Hungary ZRt.</t>
  </si>
  <si>
    <t xml:space="preserve"> 8800 Nagykanizsa, Kinizsi út 97.</t>
  </si>
  <si>
    <t>Guardian Orosháza Üvegipari Kft.</t>
  </si>
  <si>
    <t xml:space="preserve"> Guardian Orosháza Üvegipari Kft.</t>
  </si>
  <si>
    <t xml:space="preserve"> 5900 Orosháza, Csorvási út 31.</t>
  </si>
  <si>
    <t>Lighttech Lámpatechnológiai Kft.</t>
  </si>
  <si>
    <t xml:space="preserve"> LIGHTTECH Kft. Üveggyár Telephely</t>
  </si>
  <si>
    <t xml:space="preserve"> 2120 Dunakeszi, Mező u. 1.</t>
  </si>
  <si>
    <t>O-I Manufacturing Magyarország Üvegipari Kft.</t>
  </si>
  <si>
    <t xml:space="preserve"> O-I Manufacturing Magyarország Üvegipari Kft.</t>
  </si>
  <si>
    <t xml:space="preserve"> 5900 Orosháza, Csorvási út 5.</t>
  </si>
  <si>
    <t>UHG5310-7-04</t>
  </si>
  <si>
    <t xml:space="preserve"> 3100 Salgótarján Huta u.1.</t>
  </si>
  <si>
    <t>URSA Salgótarjáni Üveggyapot ZRt.</t>
  </si>
  <si>
    <t xml:space="preserve"> 3104 Salgótarján, Budapesti út 31.</t>
  </si>
  <si>
    <t>ALTEK-Tégla és Cserépipari Kft.</t>
  </si>
  <si>
    <t xml:space="preserve"> Kunszentmártoni téglagyár</t>
  </si>
  <si>
    <t xml:space="preserve"> 5440 Kunszentmárton, Szentesi út 39.</t>
  </si>
  <si>
    <t>Baranya-Tégla Ipari és Kereskedelmi Kft.</t>
  </si>
  <si>
    <t xml:space="preserve"> Alsómocsoládi Téglagyár</t>
  </si>
  <si>
    <t>Berényi Téglaipari Kft.</t>
  </si>
  <si>
    <t xml:space="preserve"> Berényi téglagyár</t>
  </si>
  <si>
    <t xml:space="preserve"> 5650 Mezőberény Gyár u. 1.</t>
  </si>
  <si>
    <t>Creaton Hungary Kft.</t>
  </si>
  <si>
    <t xml:space="preserve"> Creaton Hungary Kft.</t>
  </si>
  <si>
    <t xml:space="preserve"> 8960 Lenti, Cerépgyár u. 1.</t>
  </si>
  <si>
    <t>Fertőszéplaki Téglaipari Kft.</t>
  </si>
  <si>
    <t xml:space="preserve"> Fertőszéplaki Téglaipari Kft. Agyagtégla Égető</t>
  </si>
  <si>
    <t xml:space="preserve"> 9436 Fertőszéplak , Gyártelep</t>
  </si>
  <si>
    <t>Hajdú Tégla Kft.</t>
  </si>
  <si>
    <t xml:space="preserve"> Hajdúnánási Téglagyár</t>
  </si>
  <si>
    <t xml:space="preserve"> 4080 Hajdúnánás, Bellegelő u. 32.</t>
  </si>
  <si>
    <t>IMERYS Magyarország Tűzállóanyaggyártó Kft.</t>
  </si>
  <si>
    <t xml:space="preserve"> IMERYS Magyarország Tűzállóanyaggyártó Kft.</t>
  </si>
  <si>
    <t xml:space="preserve"> 6800 Hódmezővásárhely, Erzsébeti út 7.</t>
  </si>
  <si>
    <t>Kisterenyei Bányászati Építőanyag-gyártó és Kereskedelmi Kft</t>
  </si>
  <si>
    <t xml:space="preserve"> Kisterenyei Kft. Téglagyára</t>
  </si>
  <si>
    <t xml:space="preserve"> 3078 Bátonyterenye, Zrínyi u. 137.</t>
  </si>
  <si>
    <t xml:space="preserve"> Leier Hungária Építőanyaggyártó Kft.</t>
  </si>
  <si>
    <t xml:space="preserve">Mátraderecskei Téglagyár </t>
  </si>
  <si>
    <t xml:space="preserve"> 3246 Mátraderecske, Baross Gábor út 51.</t>
  </si>
  <si>
    <t>Leier Hungária Építőanyaggyártó Kft.</t>
  </si>
  <si>
    <t>Devecseri Téglagyár Fióktelep</t>
  </si>
  <si>
    <t xml:space="preserve"> 8460 Devecser, Sümegi út 079/1</t>
  </si>
  <si>
    <t>Mályi Tégla Kft.</t>
  </si>
  <si>
    <t xml:space="preserve"> Mályi Téglagyár</t>
  </si>
  <si>
    <t xml:space="preserve"> 3434 Mályi, Fő út 1.</t>
  </si>
  <si>
    <t xml:space="preserve"> Mázai Téglagyár Ipari és Kereskedelmi Kft.</t>
  </si>
  <si>
    <t xml:space="preserve"> 7351 Máza Téglagyár u. 5.</t>
  </si>
  <si>
    <t>Nagykanizsa Burkoló- és Falazóanyaggyártó Kft.</t>
  </si>
  <si>
    <t xml:space="preserve"> Nagykanizsa Burkoló- és Falazóanyaggyártó Kft. Nagykanizsai Téglagyár</t>
  </si>
  <si>
    <t xml:space="preserve"> 8800 Nagykanizsa, Csengery u. 89</t>
  </si>
  <si>
    <t>Paksi Téglagyár Kft.</t>
  </si>
  <si>
    <t xml:space="preserve"> Paksi Téglagyár Kft.</t>
  </si>
  <si>
    <t xml:space="preserve"> 7030 Paks, Dunaföldvári u. 8.</t>
  </si>
  <si>
    <t>Pannon Tégla Kft.</t>
  </si>
  <si>
    <t xml:space="preserve"> Pannon Tégla Kft. Bonyhádi Gyáregysége</t>
  </si>
  <si>
    <t xml:space="preserve"> Pannon Tégla Kft. Dombóvári Gyáregysége</t>
  </si>
  <si>
    <t>Pápateszéri Téglaipari Kft.</t>
  </si>
  <si>
    <t xml:space="preserve"> Pápateszéri Téglagyár</t>
  </si>
  <si>
    <t xml:space="preserve"> 8556 Pápateszér, Téglagyári út 1.</t>
  </si>
  <si>
    <t xml:space="preserve"> 1106 Budapest, Porcelán u. 1.</t>
  </si>
  <si>
    <t>Szema Makó Téglagyártó Kft.</t>
  </si>
  <si>
    <t xml:space="preserve"> Szema Makó Téglagyártó Kft.</t>
  </si>
  <si>
    <t xml:space="preserve"> 6900 Makó, Járandó u. 124/4.</t>
  </si>
  <si>
    <t>Szentesi Téglagyár Kft.</t>
  </si>
  <si>
    <t xml:space="preserve"> Szentesi Téglagyár Ipari és Kereskedelmi Kft.</t>
  </si>
  <si>
    <t xml:space="preserve"> 6600 Szentes Téglagyár út 6.</t>
  </si>
  <si>
    <t>Tapolcafői Téglaipari Kft.</t>
  </si>
  <si>
    <t xml:space="preserve"> Téglagyár Tapolcafő</t>
  </si>
  <si>
    <t xml:space="preserve"> 8598 Tapolcafő, Tóradűlő u. 9075/2</t>
  </si>
  <si>
    <t>Tondach Magyarország Rt.</t>
  </si>
  <si>
    <t xml:space="preserve"> Csornai Gyáregység</t>
  </si>
  <si>
    <t xml:space="preserve"> 9300 Csorna, Soproni út 66.</t>
  </si>
  <si>
    <t>Tondach Magyarország ZRt.</t>
  </si>
  <si>
    <t xml:space="preserve"> Jamina Gyáregység</t>
  </si>
  <si>
    <t xml:space="preserve"> 5600 Békéscsaba, Orosházi út 88.</t>
  </si>
  <si>
    <t xml:space="preserve"> Tatai Gyáregység</t>
  </si>
  <si>
    <t xml:space="preserve"> 2890 Tata, Faller Jenő u.9.</t>
  </si>
  <si>
    <t xml:space="preserve"> Csabai Gyáregység</t>
  </si>
  <si>
    <t xml:space="preserve"> 5600 Békéscsaba, Kétegyházi út 2631.</t>
  </si>
  <si>
    <t xml:space="preserve"> Wienerberger Téglaipari ZRt. Tiszavasvári Téglagyár</t>
  </si>
  <si>
    <t xml:space="preserve"> 4440 Tiszavasvár, Nánási út, külterület</t>
  </si>
  <si>
    <t xml:space="preserve"> Wienerberger Téglaipari ZRt. Solymár I. Téglagyár</t>
  </si>
  <si>
    <t xml:space="preserve"> Wienerberger Téglaipari ZRt. Őrbottyáni Téglagyára</t>
  </si>
  <si>
    <t xml:space="preserve"> Wienerberger Téglaipari ZRt. Kőszeg Téglagyára</t>
  </si>
  <si>
    <t xml:space="preserve"> 9730 Kőszeg, Csepregi út 2.</t>
  </si>
  <si>
    <t xml:space="preserve"> Wienerberger Téglaipari ZRt. Bátaszéki Téglagyár</t>
  </si>
  <si>
    <t xml:space="preserve"> 7140 Bátaszék, Kövesdpuszta</t>
  </si>
  <si>
    <t>Wienerberger Téglaipari ZRt. Abonyi Téglagyár</t>
  </si>
  <si>
    <t xml:space="preserve"> 2740 Abony, Kécskei út 35.</t>
  </si>
  <si>
    <t xml:space="preserve"> Wienerberger Téglaipari ZRt. Balatonszentgyörgyi  Téglagyár</t>
  </si>
  <si>
    <t xml:space="preserve"> 8710 Balatonszentgyörgy Pf.: 2</t>
  </si>
  <si>
    <t xml:space="preserve"> Wienerberger Téglaipari ZRt. Kisbéri Téglagyár</t>
  </si>
  <si>
    <t>Wienerberger Téglaipari ZRt.</t>
  </si>
  <si>
    <t xml:space="preserve"> Wienerberger Téglaipari ZRt. Sopron Téglagyár</t>
  </si>
  <si>
    <t xml:space="preserve"> 9400 Sopron, Ravazd u. 63.</t>
  </si>
  <si>
    <t xml:space="preserve"> Wienerberger Téglaipari ZRt. Mezőtúri Téglagyár</t>
  </si>
  <si>
    <t xml:space="preserve"> 5401 Mezőtúr, Szolnoki út külterület</t>
  </si>
  <si>
    <t xml:space="preserve"> Wienerberger Téglaipari ZRt. Békéscsabai Téglagyár</t>
  </si>
  <si>
    <t xml:space="preserve"> 5600 Békéscsaba, Kétegyházi út.</t>
  </si>
  <si>
    <t xml:space="preserve"> Wienerberger Téglaipari ZRt. Pannonhalmi Téglagyár</t>
  </si>
  <si>
    <t xml:space="preserve"> 9090 Pannonhalma, Arany J. u. 30.</t>
  </si>
  <si>
    <t xml:space="preserve"> Wienerberger Téglaipari ZRt. Törökbálinti Téglagyár</t>
  </si>
  <si>
    <t>ZALAKERÁMIA ZRt.</t>
  </si>
  <si>
    <t xml:space="preserve"> ZALAKERÁMIA ZRt. Romhányi Gyáregysége</t>
  </si>
  <si>
    <t xml:space="preserve"> 2654 Romhány, Zrínyi út 17.</t>
  </si>
  <si>
    <t xml:space="preserve"> ZALAKERÁMIA ZRt. Tófeji Gyáregysége</t>
  </si>
  <si>
    <t xml:space="preserve"> 8946 Tófej, Rákóczi u. 44</t>
  </si>
  <si>
    <t>Dunacell Dunaújvárosi Cellulózgyár Kft.</t>
  </si>
  <si>
    <t xml:space="preserve"> 2400 Dunaújváros, Papírgyári u. 42-46.</t>
  </si>
  <si>
    <t>Dunapack Papír és Csomagolóanyag ZRt.</t>
  </si>
  <si>
    <t xml:space="preserve"> Dunapack ZRt.Csomagolópapírgyár Csepel</t>
  </si>
  <si>
    <t xml:space="preserve"> 1215 Budapest, Duna utca 42.</t>
  </si>
  <si>
    <t xml:space="preserve"> Csomagolóanyag gyártó üzem</t>
  </si>
  <si>
    <t xml:space="preserve"> 2941 Ács, Ipari út 1.</t>
  </si>
  <si>
    <t>Mondi Business Paper Hungary Papírgyár Rt.</t>
  </si>
  <si>
    <t xml:space="preserve"> 5000 Szolnok, Tószegi 2</t>
  </si>
  <si>
    <t>UHG5430-10-04</t>
  </si>
  <si>
    <t>Piszkei Papír ZRt.</t>
  </si>
  <si>
    <t>Piszkei Papír ZRt. Kazánház</t>
  </si>
  <si>
    <t xml:space="preserve"> 2541 Lábatlan, Rákóczi út 161.</t>
  </si>
  <si>
    <t>Bakonyi Bioenergia Kft.</t>
  </si>
  <si>
    <t xml:space="preserve"> 8400 Ajka, Gyártelep</t>
  </si>
  <si>
    <t xml:space="preserve"> Kecskeméti Konzervgyár ZRt. Kazánháza</t>
  </si>
  <si>
    <t>Kecskeméti Konzervgyár ZRt.</t>
  </si>
  <si>
    <t>Mázai Téglagyár Ipari és Kereskedelmi Kft.</t>
  </si>
  <si>
    <t xml:space="preserve"> MOL ZRt. Földgázszállító ZRt. Hajdúszoboszló Kompresszorállomás</t>
  </si>
  <si>
    <t xml:space="preserve"> MOL ZRt. Földgázszállító ZRt. </t>
  </si>
  <si>
    <t>Kronospan-Mofa Hungary Kft.</t>
  </si>
  <si>
    <t xml:space="preserve"> Dunacell Dunaújvárosi Papírgyár- lúgregeneráló kazán</t>
  </si>
  <si>
    <t>Electrolux Lehel Kft.</t>
  </si>
  <si>
    <t>MÁV Vasjármű  Kft. Szombathelyi telephely</t>
  </si>
  <si>
    <t xml:space="preserve"> 2100 Gödöllő, Táncsics Mihály. u. 82.</t>
  </si>
  <si>
    <t xml:space="preserve"> 2432 Szabadegyháza, Ipartelep</t>
  </si>
  <si>
    <t xml:space="preserve"> 7400 Kaposvár, Pécsi u. 10-14.</t>
  </si>
  <si>
    <t xml:space="preserve"> 5000 Szolnok, Gyökér út 10.</t>
  </si>
  <si>
    <t xml:space="preserve"> 3900 Szerencs, Gyár út 1.</t>
  </si>
  <si>
    <t xml:space="preserve"> 4064 Nagyhegyes, Külterület </t>
  </si>
  <si>
    <t xml:space="preserve"> 3600 Ózd, Kovács Hagyó Gyula út 7.</t>
  </si>
  <si>
    <t xml:space="preserve"> 2500 Esztergom, Schweidel József u. 52.</t>
  </si>
  <si>
    <t xml:space="preserve"> 1340 Budapest, Váci út 77.</t>
  </si>
  <si>
    <t xml:space="preserve"> 7345 Alsómocsoládi, Külterület (033. hrsz.)</t>
  </si>
  <si>
    <t xml:space="preserve"> 7150 Bonyhád, Berekalja dűlő 8.</t>
  </si>
  <si>
    <t xml:space="preserve"> 7200 Dombóvár, Kórház u. 11.</t>
  </si>
  <si>
    <t xml:space="preserve"> 1037 Budapest, Solymárvölgy</t>
  </si>
  <si>
    <t xml:space="preserve"> 2162 Őrbottyán, Pf. 16.</t>
  </si>
  <si>
    <t xml:space="preserve"> 2870 Kisbér, Pf. 47.</t>
  </si>
  <si>
    <t xml:space="preserve"> 2045 Törökbálint, Bajcsy Zsilinszky út 19.</t>
  </si>
  <si>
    <t>E.ON Energiatermelő Kft.</t>
  </si>
  <si>
    <t>UHG5311-1-04</t>
  </si>
  <si>
    <t>UHG5305-1-04</t>
  </si>
  <si>
    <t xml:space="preserve"> Zoltek ZRt. </t>
  </si>
  <si>
    <t>Kaposvári Önkormányzati Vagyonkezelő és Szolgáltató ZRt.</t>
  </si>
  <si>
    <t xml:space="preserve"> Alfa-Nova Kft. Szolnoki Területi Igazgatóság Széchenyi Fűtőmű</t>
  </si>
  <si>
    <t xml:space="preserve"> 5000 Szolnok, Széchenyi Krt.2.</t>
  </si>
  <si>
    <t>UHG5258-1-04</t>
  </si>
  <si>
    <t xml:space="preserve"> 5000 Szolnok Baross G. út 70.</t>
  </si>
  <si>
    <t>UHG5259-1-04</t>
  </si>
  <si>
    <t>UHG5377-1-04</t>
  </si>
  <si>
    <t>UHG5288-1-04</t>
  </si>
  <si>
    <t>UHG5332-1-04</t>
  </si>
  <si>
    <t>UHG5322-1-04</t>
  </si>
  <si>
    <t>UHG5317-1-04</t>
  </si>
  <si>
    <t>UHG5182-1-04</t>
  </si>
  <si>
    <t>UHG5248-1-04</t>
  </si>
  <si>
    <t>UHG5250-1-04</t>
  </si>
  <si>
    <t>UHG5300-1-04</t>
  </si>
  <si>
    <t>UHG5235-1-04</t>
  </si>
  <si>
    <t>UHG5245-1-04</t>
  </si>
  <si>
    <t>UHG5246-1-04</t>
  </si>
  <si>
    <t>UHG5119-1-04</t>
  </si>
  <si>
    <t>UHG5154-1-04</t>
  </si>
  <si>
    <t>UHG5198-1-04</t>
  </si>
  <si>
    <t>UHG5256-1-04</t>
  </si>
  <si>
    <t>UHG5251-1-04</t>
  </si>
  <si>
    <t>UHG0247-1-05</t>
  </si>
  <si>
    <t>UHG5289-1-04</t>
  </si>
  <si>
    <t>UHG5232-1-04</t>
  </si>
  <si>
    <t>UHG5224-1-04</t>
  </si>
  <si>
    <t>UHG5221-1-04</t>
  </si>
  <si>
    <t>UHG5339-1-04</t>
  </si>
  <si>
    <t>UHG5375-1-04</t>
  </si>
  <si>
    <t>UHG5228-1-04</t>
  </si>
  <si>
    <t>UHG5388-1-04</t>
  </si>
  <si>
    <t>UHG5236-1-04</t>
  </si>
  <si>
    <t>UHG5237-1-04</t>
  </si>
  <si>
    <t>UHG5145-1-04</t>
  </si>
  <si>
    <t>UHG5214-1-04</t>
  </si>
  <si>
    <t>UHG5320-1-04</t>
  </si>
  <si>
    <t>UHG5268-1-04</t>
  </si>
  <si>
    <t>UHG5269-1-04</t>
  </si>
  <si>
    <t>UHG5144-1-04</t>
  </si>
  <si>
    <t>UHG5314-1-04</t>
  </si>
  <si>
    <t>UHG5142-1-04</t>
  </si>
  <si>
    <t>UHG5534-1-04</t>
  </si>
  <si>
    <t>UHG5476-1-04</t>
  </si>
  <si>
    <t>UHG5396-1-04</t>
  </si>
  <si>
    <t>UHG5231-1-04</t>
  </si>
  <si>
    <t>UHG5398-1-04</t>
  </si>
  <si>
    <t>UHG5331-1-04</t>
  </si>
  <si>
    <t>UHG5215-1-04</t>
  </si>
  <si>
    <t>UHG5161-1-04</t>
  </si>
  <si>
    <t>UHG4828-1-04</t>
  </si>
  <si>
    <t>UHG5297-1-04</t>
  </si>
  <si>
    <t xml:space="preserve"> MOL NyRt. KTD Kiskunhalas Főgyűjtő</t>
  </si>
  <si>
    <t>UHG5472-1-04</t>
  </si>
  <si>
    <t>UHG5475-1-04</t>
  </si>
  <si>
    <t>UHG5480-1-04</t>
  </si>
  <si>
    <t>UHG5481-1-04</t>
  </si>
  <si>
    <t>UHG5482-1-04</t>
  </si>
  <si>
    <t>UHG5619-1-04</t>
  </si>
  <si>
    <t>UHG5287-1-04</t>
  </si>
  <si>
    <t>UHG5353-1-04</t>
  </si>
  <si>
    <t>UHG0041-1-04</t>
  </si>
  <si>
    <t>UHG5436-1-04</t>
  </si>
  <si>
    <t>UHG5216-1-04</t>
  </si>
  <si>
    <t>UHG5378-1-04</t>
  </si>
  <si>
    <t>UHG5323-1-04</t>
  </si>
  <si>
    <t>UHG5604-1-04</t>
  </si>
  <si>
    <t>UHG5162-1-04</t>
  </si>
  <si>
    <t>UHG5479-1-04</t>
  </si>
  <si>
    <t>UHG5392-1-04</t>
  </si>
  <si>
    <t>UHG5328-1-04</t>
  </si>
  <si>
    <t>UHG5307-1-04</t>
  </si>
  <si>
    <t>UHG5385-1-04</t>
  </si>
  <si>
    <t>UHG5477-1-04</t>
  </si>
  <si>
    <t>UHG5620-2-04</t>
  </si>
  <si>
    <t>UHG5382-5-04</t>
  </si>
  <si>
    <t>UHG5426-7-04</t>
  </si>
  <si>
    <t>UHG5427-7-04</t>
  </si>
  <si>
    <t>UHG5428-7-04</t>
  </si>
  <si>
    <t>UHG5429-7-04</t>
  </si>
  <si>
    <t>UHG5327-7-04</t>
  </si>
  <si>
    <t>UHG5329-7-04</t>
  </si>
  <si>
    <t>UHG5112-7-04</t>
  </si>
  <si>
    <t>UHG5181-10-04</t>
  </si>
  <si>
    <t>UHG5286-10-04</t>
  </si>
  <si>
    <t>UHG5561-10-04</t>
  </si>
  <si>
    <t>Villeroy &amp; Boch Magyarország Kft.</t>
  </si>
  <si>
    <t xml:space="preserve"> Villeroy &amp; Boch Magyarország Kft.</t>
  </si>
  <si>
    <t>Fővárosi Önkormányzat Szent János Kórház és Rendelőintézet</t>
  </si>
  <si>
    <t>Szent János Kórház</t>
  </si>
  <si>
    <t>1125 Budapest, Diós Árok 1-3.</t>
  </si>
  <si>
    <t> Rockwool Hungary Kft.Tapolcai gyár</t>
  </si>
  <si>
    <t>8300 Tapolca, Keszthelyi u. 53.</t>
  </si>
  <si>
    <t>Rockwool Hungary Szigetelő Gyártó és Kereskedelmi Kft.</t>
  </si>
  <si>
    <t>UHG6120-1-08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</si>
  <si>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</si>
  <si>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</si>
  <si>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</si>
  <si>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</si>
  <si>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</si>
  <si>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</si>
  <si>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D. JI Reserve</t>
  </si>
  <si>
    <t>E. Total allowances created (C+D)</t>
  </si>
  <si>
    <t>Note: Limit for installations to surrender ERUs and CERs as % of their allocation: 10 %</t>
  </si>
  <si>
    <t>Operator</t>
  </si>
  <si>
    <t>Installation name</t>
  </si>
  <si>
    <t>Installation location</t>
  </si>
  <si>
    <t>Allocation</t>
  </si>
  <si>
    <t xml:space="preserve">Allocation total (per installation) </t>
  </si>
  <si>
    <t>ANNEX to the Commission decision on the National Allocation Plan table of Hungary for the 2008-2012 period</t>
  </si>
  <si>
    <t>Permit Number</t>
  </si>
  <si>
    <t>Installation ID</t>
  </si>
  <si>
    <t>pending</t>
  </si>
  <si>
    <t>HU-2</t>
  </si>
  <si>
    <t>HU-1</t>
  </si>
  <si>
    <t>HU-3</t>
  </si>
  <si>
    <t>HU-224</t>
  </si>
  <si>
    <t>HU-225</t>
  </si>
  <si>
    <t>HU-4</t>
  </si>
  <si>
    <t>HU-12</t>
  </si>
  <si>
    <t>HU-13</t>
  </si>
  <si>
    <t>HU-22</t>
  </si>
  <si>
    <t>HU-23</t>
  </si>
  <si>
    <t>HU-24</t>
  </si>
  <si>
    <t>HU-36</t>
  </si>
  <si>
    <t>HU-42</t>
  </si>
  <si>
    <t>HU-54</t>
  </si>
  <si>
    <t>HU-63</t>
  </si>
  <si>
    <t>HU-134</t>
  </si>
  <si>
    <t>HU-136</t>
  </si>
  <si>
    <t>HU-137</t>
  </si>
  <si>
    <t>HU-142</t>
  </si>
  <si>
    <t>HU-158</t>
  </si>
  <si>
    <t>HU-205</t>
  </si>
  <si>
    <t>HU-7</t>
  </si>
  <si>
    <t>HU-8</t>
  </si>
  <si>
    <t>HU-9</t>
  </si>
  <si>
    <t>HU-10</t>
  </si>
  <si>
    <t>HU-20</t>
  </si>
  <si>
    <t>HU-25</t>
  </si>
  <si>
    <t>HU-27</t>
  </si>
  <si>
    <t>HU-28</t>
  </si>
  <si>
    <t>HU-29</t>
  </si>
  <si>
    <t>HU-30</t>
  </si>
  <si>
    <t>HU-31</t>
  </si>
  <si>
    <t>HU-33</t>
  </si>
  <si>
    <t>HU-236</t>
  </si>
  <si>
    <t>HU-37</t>
  </si>
  <si>
    <t>HU-38</t>
  </si>
  <si>
    <t>HU-41</t>
  </si>
  <si>
    <t>HU-80</t>
  </si>
  <si>
    <t>HU-174</t>
  </si>
  <si>
    <t>HU-154</t>
  </si>
  <si>
    <t>HU-59</t>
  </si>
  <si>
    <t>HU-79</t>
  </si>
  <si>
    <t>HU-88</t>
  </si>
  <si>
    <t>HU-96</t>
  </si>
  <si>
    <t>HU-97</t>
  </si>
  <si>
    <t>HU-99</t>
  </si>
  <si>
    <t>HU-100</t>
  </si>
  <si>
    <t>HU-103</t>
  </si>
  <si>
    <t>HU-135</t>
  </si>
  <si>
    <t>HU-145</t>
  </si>
  <si>
    <t>HU-146</t>
  </si>
  <si>
    <t>HU-147</t>
  </si>
  <si>
    <t>HU-156</t>
  </si>
  <si>
    <t>HU-172</t>
  </si>
  <si>
    <t>HU-173</t>
  </si>
  <si>
    <t>HU-175</t>
  </si>
  <si>
    <t>HU-178</t>
  </si>
  <si>
    <t>HU-179</t>
  </si>
  <si>
    <t>HU-180</t>
  </si>
  <si>
    <t>HU-181</t>
  </si>
  <si>
    <t>HU-182</t>
  </si>
  <si>
    <t>HU-184</t>
  </si>
  <si>
    <t>HU-188</t>
  </si>
  <si>
    <t>HU-190</t>
  </si>
  <si>
    <t>HU-191</t>
  </si>
  <si>
    <t>HU-192</t>
  </si>
  <si>
    <t>HU-203</t>
  </si>
  <si>
    <t>HU-204</t>
  </si>
  <si>
    <t>HU-87</t>
  </si>
  <si>
    <t>HU-234</t>
  </si>
  <si>
    <t>HU-5</t>
  </si>
  <si>
    <t>HU-92</t>
  </si>
  <si>
    <t>HU-6</t>
  </si>
  <si>
    <t>HU-15</t>
  </si>
  <si>
    <t>HU-18</t>
  </si>
  <si>
    <t>HU-19</t>
  </si>
  <si>
    <t>HU-21</t>
  </si>
  <si>
    <t>HU-32</t>
  </si>
  <si>
    <t>HU-248</t>
  </si>
  <si>
    <t>UHG4949-1-07</t>
  </si>
  <si>
    <t>HU-40</t>
  </si>
  <si>
    <t>ISD POWER Energiatermelo és Szolgáltató Kft.</t>
  </si>
  <si>
    <t>ISD Power Kft. fióktelepe</t>
  </si>
  <si>
    <t>HU-165</t>
  </si>
  <si>
    <t>HU-89</t>
  </si>
  <si>
    <t>HU-43</t>
  </si>
  <si>
    <t>HU-44</t>
  </si>
  <si>
    <t>HU-45</t>
  </si>
  <si>
    <t>HU-57</t>
  </si>
  <si>
    <t>HU-58</t>
  </si>
  <si>
    <t>HU-64</t>
  </si>
  <si>
    <t>UHG0656-1-04</t>
  </si>
  <si>
    <t>HU-62</t>
  </si>
  <si>
    <t>HU-65</t>
  </si>
  <si>
    <t>HU-67</t>
  </si>
  <si>
    <t>HU-71</t>
  </si>
  <si>
    <t>HU-72</t>
  </si>
  <si>
    <t>HU-77</t>
  </si>
  <si>
    <t>HU-81</t>
  </si>
  <si>
    <t>HU-90</t>
  </si>
  <si>
    <t>HMN Energia Termelo, Szolgáltató és Kereskedelmi Kft.</t>
  </si>
  <si>
    <t>HU-94</t>
  </si>
  <si>
    <t>ISD Dunaferr Zrt.</t>
  </si>
  <si>
    <t>HU-53</t>
  </si>
  <si>
    <t>HU-98</t>
  </si>
  <si>
    <t>HU-104</t>
  </si>
  <si>
    <t>HU-148</t>
  </si>
  <si>
    <t>HU-111</t>
  </si>
  <si>
    <t>HU-112</t>
  </si>
  <si>
    <t>HU-122</t>
  </si>
  <si>
    <t>HU-123</t>
  </si>
  <si>
    <t>HU-124</t>
  </si>
  <si>
    <t>HU-127</t>
  </si>
  <si>
    <t>HU-128</t>
  </si>
  <si>
    <t>HU-129</t>
  </si>
  <si>
    <t>HU-130</t>
  </si>
  <si>
    <t>HU-132</t>
  </si>
  <si>
    <t>HU-138</t>
  </si>
  <si>
    <t>HU-143</t>
  </si>
  <si>
    <t>HU-152</t>
  </si>
  <si>
    <t>HU-153</t>
  </si>
  <si>
    <t>HU-162</t>
  </si>
  <si>
    <t>HU-166</t>
  </si>
  <si>
    <t>HU-167</t>
  </si>
  <si>
    <t>HU-169</t>
  </si>
  <si>
    <t>HU-261</t>
  </si>
  <si>
    <t>HU-170</t>
  </si>
  <si>
    <t>HU-235</t>
  </si>
  <si>
    <t>HU-193</t>
  </si>
  <si>
    <t>HU-194</t>
  </si>
  <si>
    <t>HU-195</t>
  </si>
  <si>
    <t>HU-200</t>
  </si>
  <si>
    <t>HU-207</t>
  </si>
  <si>
    <t>HU-229</t>
  </si>
  <si>
    <t>HU-91</t>
  </si>
  <si>
    <t>HU-114</t>
  </si>
  <si>
    <t>HU-115</t>
  </si>
  <si>
    <t>HU-140</t>
  </si>
  <si>
    <t>HU-116</t>
  </si>
  <si>
    <t>HU-117</t>
  </si>
  <si>
    <t>HU-118</t>
  </si>
  <si>
    <t>HU-119</t>
  </si>
  <si>
    <t>HU-120</t>
  </si>
  <si>
    <t>HU-121</t>
  </si>
  <si>
    <t>HU-131</t>
  </si>
  <si>
    <t>HU-49</t>
  </si>
  <si>
    <t>HU-16</t>
  </si>
  <si>
    <t>HU-39</t>
  </si>
  <si>
    <t>HU-51</t>
  </si>
  <si>
    <t>HU-52</t>
  </si>
  <si>
    <t>HU-50</t>
  </si>
  <si>
    <t>HU-155</t>
  </si>
  <si>
    <t>HU-47</t>
  </si>
  <si>
    <t>HU-48</t>
  </si>
  <si>
    <t>HU-85</t>
  </si>
  <si>
    <t>HU-86</t>
  </si>
  <si>
    <t>HU-34</t>
  </si>
  <si>
    <t>HU-35</t>
  </si>
  <si>
    <t>HU-95</t>
  </si>
  <si>
    <t>HU-73</t>
  </si>
  <si>
    <t>HU-74</t>
  </si>
  <si>
    <t>HU-75</t>
  </si>
  <si>
    <t>HU-76</t>
  </si>
  <si>
    <t>HU-78</t>
  </si>
  <si>
    <t>HU-110</t>
  </si>
  <si>
    <t>HU-60</t>
  </si>
  <si>
    <t>HU-176</t>
  </si>
  <si>
    <t>HU-202</t>
  </si>
  <si>
    <t>HU-208</t>
  </si>
  <si>
    <t>HU-227</t>
  </si>
  <si>
    <t>HU-228</t>
  </si>
  <si>
    <t>HU-11</t>
  </si>
  <si>
    <t>HU-14</t>
  </si>
  <si>
    <t>HU-17</t>
  </si>
  <si>
    <t>HU-233</t>
  </si>
  <si>
    <t>HU-69</t>
  </si>
  <si>
    <t>HU-82</t>
  </si>
  <si>
    <t>HU-93</t>
  </si>
  <si>
    <t>HU-102</t>
  </si>
  <si>
    <t>HU-107</t>
  </si>
  <si>
    <t>HU-108</t>
  </si>
  <si>
    <t>HU-139</t>
  </si>
  <si>
    <t>HU-144</t>
  </si>
  <si>
    <t>HU-150</t>
  </si>
  <si>
    <t>HU-159</t>
  </si>
  <si>
    <t>HU-160</t>
  </si>
  <si>
    <t>HU-161</t>
  </si>
  <si>
    <t>HU-168</t>
  </si>
  <si>
    <t>HU-185</t>
  </si>
  <si>
    <t>HU-187</t>
  </si>
  <si>
    <t>HU-189</t>
  </si>
  <si>
    <t>HU-196</t>
  </si>
  <si>
    <t>HU-197</t>
  </si>
  <si>
    <t>HU-198</t>
  </si>
  <si>
    <t>HU-199</t>
  </si>
  <si>
    <t>HU-232</t>
  </si>
  <si>
    <t>HU-210</t>
  </si>
  <si>
    <t>HU-212</t>
  </si>
  <si>
    <t>HU-213</t>
  </si>
  <si>
    <t>HU-214</t>
  </si>
  <si>
    <t>HU-215</t>
  </si>
  <si>
    <t>HU-216</t>
  </si>
  <si>
    <t>HU-217</t>
  </si>
  <si>
    <t>HU-218</t>
  </si>
  <si>
    <t>HU-219</t>
  </si>
  <si>
    <t>HU-220</t>
  </si>
  <si>
    <t>HU-221</t>
  </si>
  <si>
    <t>HU-133</t>
  </si>
  <si>
    <t>HU-46</t>
  </si>
  <si>
    <t>HU-55</t>
  </si>
  <si>
    <t>HU-83</t>
  </si>
  <si>
    <t>HU-149</t>
  </si>
  <si>
    <t>HU-163</t>
  </si>
  <si>
    <t>HU-237</t>
  </si>
  <si>
    <t>HU-125</t>
  </si>
  <si>
    <t>ISD POWER Erőmű</t>
  </si>
  <si>
    <t>ISD POWER Energiatermelő és Szolgáltató Kft.</t>
  </si>
  <si>
    <t>Riegel Pharma Gyógyszer és Vegyészeti Termékeket Gyártó és Forgalmazó Kft. "FA"</t>
  </si>
  <si>
    <t>Riegel Pharma Kft. "FA" Energiaüzem kazánház</t>
  </si>
  <si>
    <t>EVONIK Agroferm Fermentációipari ZRt.</t>
  </si>
  <si>
    <t>EVONIK Agroferm ZRt. Energiaellátás</t>
  </si>
  <si>
    <t>UHG5295-1-04</t>
  </si>
  <si>
    <t>HU-141</t>
  </si>
  <si>
    <t>Alkaloida Vegyészeti Gyár Zrt.</t>
  </si>
  <si>
    <t>Dalkia Energia Zrt. Békéscsabai kirendeltség</t>
  </si>
  <si>
    <t>R-Glass Hungary Kft.</t>
  </si>
  <si>
    <t>HMNE gázturbinás kiserőmű</t>
  </si>
  <si>
    <t>HU-240</t>
  </si>
  <si>
    <t>UHG4674-1-06</t>
  </si>
  <si>
    <t>ALMEX '96 Kft.</t>
  </si>
  <si>
    <t>UHG0305-1-06</t>
  </si>
  <si>
    <t>HU-241</t>
  </si>
  <si>
    <t>UHG4875-10-07</t>
  </si>
  <si>
    <t>HU-246</t>
  </si>
  <si>
    <t>Dunafin Kft.</t>
  </si>
  <si>
    <t>HU-252</t>
  </si>
  <si>
    <t>UHG1553-1-07</t>
  </si>
  <si>
    <t>DCCE gázmotoros kiserőmű</t>
  </si>
  <si>
    <t>Gázmotoros Futoerőmű</t>
  </si>
  <si>
    <t>UHG3385-1-07</t>
  </si>
  <si>
    <t>HU-253</t>
  </si>
  <si>
    <t>Hankook Tire Magyarország Kft. Gumiabroncs gyár</t>
  </si>
  <si>
    <t>UHG4451-1-07</t>
  </si>
  <si>
    <t>HU-245</t>
  </si>
  <si>
    <t>Hőtermelő központ</t>
  </si>
  <si>
    <t>UHG3882-1-07</t>
  </si>
  <si>
    <t>HU-249</t>
  </si>
  <si>
    <t>Inotal Kft.</t>
  </si>
  <si>
    <t>UHG1283-1-08</t>
  </si>
  <si>
    <t>HU-254</t>
  </si>
  <si>
    <t xml:space="preserve"> MVM Észak-Buda Gázturbinás Kogenerációs Fűtőerőmű</t>
  </si>
  <si>
    <t>HU-247</t>
  </si>
  <si>
    <t>UHG0421-1-07</t>
  </si>
  <si>
    <t>UHG6547-1-05</t>
  </si>
  <si>
    <t>HU-242</t>
  </si>
  <si>
    <t>NYKCE Nyíregyházi Kombinált Ciklusú Eromu Kft.</t>
  </si>
  <si>
    <t>UHG4436-1-08</t>
  </si>
  <si>
    <t>HU-259</t>
  </si>
  <si>
    <t>UHG1535-1-07</t>
  </si>
  <si>
    <t>HU-251</t>
  </si>
  <si>
    <t>ALMEX'96 Kft.</t>
  </si>
  <si>
    <t>5600 Békéscsaba, Békési út 52-54.</t>
  </si>
  <si>
    <t>DCC Energiatermelő és Szolgáltató és Kereskedelmi Kft.</t>
  </si>
  <si>
    <t>2330 Dunaharaszti, Némedi u. 104.</t>
  </si>
  <si>
    <t>Dunafin Gyártó és Szolgáltató Kft.</t>
  </si>
  <si>
    <t>2400 Dunaújváros, Papírgyári út 42-46.</t>
  </si>
  <si>
    <t>Dunai Gőzfejlesztő Kft.</t>
  </si>
  <si>
    <t>2440 Százhalombatta, Olajmunkás út 2.</t>
  </si>
  <si>
    <t>Energo-Hőterm Beruházó, Működtető Kft.</t>
  </si>
  <si>
    <t>Energott Fejlesztő és Vagyonkezelő Kft.</t>
  </si>
  <si>
    <t>HU-250</t>
  </si>
  <si>
    <t>UHG1539-1-07</t>
  </si>
  <si>
    <t>Erőmű Fejlesztő, Beruházó Kft.</t>
  </si>
  <si>
    <t>Hankook Tire Magyarország Kft.</t>
  </si>
  <si>
    <t>Inotal Alumíniumfeldolgozó Kft.</t>
  </si>
  <si>
    <t>8104 Várpalota, Fehérvári út 26.</t>
  </si>
  <si>
    <t>3531 Miskolc, Hold utca</t>
  </si>
  <si>
    <t>MIFŰ Miskolci Fűtőerőmű Kft.</t>
  </si>
  <si>
    <t>MVM Észak-Budai Kogenerációs Fűtőerőmű Kft.</t>
  </si>
  <si>
    <t>1037 Budapest, Kunigunda u. 49.</t>
  </si>
  <si>
    <t>NYKCE Nyíregyháza Kombinált Ciklusú Erőmű Kft.</t>
  </si>
  <si>
    <t>4400 Nyíregyháza, Bethlen Gábor út 92.</t>
  </si>
  <si>
    <t>Perkons Tarján Energiaszolgáltató Kft.</t>
  </si>
  <si>
    <t xml:space="preserve">3100 Salgótarján, Salgó út 31. </t>
  </si>
  <si>
    <t>Verebély úti Gázmotoros Fűtőeromű</t>
  </si>
  <si>
    <t>Bakony úti Fűtőerőmű</t>
  </si>
  <si>
    <t>Gázmotoros kiserőmű</t>
  </si>
  <si>
    <t>Miskolc Hold utcai Kombinált Ciklusú Erőmű</t>
  </si>
  <si>
    <t>2459 Rácalmás Hankook tér 1.</t>
  </si>
  <si>
    <t>8000 Székesfehérvár, Bakony u. 6.</t>
  </si>
  <si>
    <t>2400 Dunaújváros, Verebély út hrsz. 780/27</t>
  </si>
  <si>
    <t>2400 Dunaújváros, Építők útja 5.</t>
  </si>
  <si>
    <t>to be decided</t>
  </si>
  <si>
    <t>AES Borsodi Energetikai Kft. Tiszapalkonyai Erőmű</t>
  </si>
  <si>
    <t>UHG5197-1-04</t>
  </si>
  <si>
    <t>UHG5210-1-04</t>
  </si>
  <si>
    <t>UHG5149-1-04</t>
  </si>
  <si>
    <t>UHG0288-1-04</t>
  </si>
  <si>
    <t>UHG5163-1-04</t>
  </si>
  <si>
    <t>UHG5165-1-04</t>
  </si>
  <si>
    <t>UHG5166-1-04</t>
  </si>
  <si>
    <t>UHG5167-1-04</t>
  </si>
  <si>
    <t>UHG5168-1-04</t>
  </si>
  <si>
    <t>UHG0352-1-04</t>
  </si>
  <si>
    <t>UHG5312-1-04</t>
  </si>
  <si>
    <t>UHG5394-1-04</t>
  </si>
  <si>
    <t>UHG5234-1-04</t>
  </si>
  <si>
    <t>UHG5488-1-04</t>
  </si>
  <si>
    <t>UHG5713-1-04</t>
  </si>
  <si>
    <t>UHG5292-1-04</t>
  </si>
  <si>
    <t>UHG5379-1-04</t>
  </si>
  <si>
    <t>UHG5522-1-04</t>
  </si>
  <si>
    <t>UHG5325-1-04</t>
  </si>
  <si>
    <t>UHG1814-1-04</t>
  </si>
  <si>
    <t>UHG5589-1-04</t>
  </si>
  <si>
    <t>UHG5304-1-04</t>
  </si>
  <si>
    <t>UHG5180-1-04</t>
  </si>
  <si>
    <t>UHG0131-1-04</t>
  </si>
  <si>
    <t>UHG5115-1-04</t>
  </si>
  <si>
    <t>UHG1151-1-05</t>
  </si>
  <si>
    <t>UHG5431-1-04</t>
  </si>
  <si>
    <t>UHG5150-1-04</t>
  </si>
  <si>
    <t>UHG5466-1-04</t>
  </si>
  <si>
    <t>UHG5147-1-04</t>
  </si>
  <si>
    <t>UHG5335-1-04</t>
  </si>
  <si>
    <t>UHG5143-1-04</t>
  </si>
  <si>
    <t>UHG5156-1-04</t>
  </si>
  <si>
    <t>UHG5120-1-04</t>
  </si>
  <si>
    <t>UHG5336-1-04</t>
  </si>
  <si>
    <t>UHG5386-5-04</t>
  </si>
  <si>
    <t>UHG5200-1-04</t>
  </si>
  <si>
    <t>UHG0144-1-04</t>
  </si>
  <si>
    <t>UHG1216-1-04</t>
  </si>
  <si>
    <t>UHG1218-1-04</t>
  </si>
  <si>
    <t>UHG5568-5-04</t>
  </si>
  <si>
    <t>UHG5218-1-04</t>
  </si>
  <si>
    <t>UHG5467-1-04</t>
  </si>
  <si>
    <t>UHG5243-1-04</t>
  </si>
  <si>
    <t>UHG5238-1-04</t>
  </si>
  <si>
    <t>UHG1217-1-04</t>
  </si>
  <si>
    <t>UHG5765-1-04</t>
  </si>
  <si>
    <t>UHG5242-3-04</t>
  </si>
  <si>
    <t>UHG0595-5-04</t>
  </si>
  <si>
    <t>UHG5406-1-04</t>
  </si>
  <si>
    <t>UHG5408-5-04</t>
  </si>
  <si>
    <t>UHG5401-4-04</t>
  </si>
  <si>
    <t>UHG5260-6A-04</t>
  </si>
  <si>
    <t>UHG5381-6A-04</t>
  </si>
  <si>
    <t>UHG5293-6A-04</t>
  </si>
  <si>
    <t>UHG5384-6A-04</t>
  </si>
  <si>
    <t>UHG5330-6B-04</t>
  </si>
  <si>
    <t>UHG5155-6B-04</t>
  </si>
  <si>
    <t>UHG5294-6B-04</t>
  </si>
  <si>
    <t>UHG5261-7-04</t>
  </si>
  <si>
    <t>UHG5151-8B-04</t>
  </si>
  <si>
    <t>UHG5348-8B-04</t>
  </si>
  <si>
    <t>UHG5350-8B-04</t>
  </si>
  <si>
    <t>UHG0341-8A-04</t>
  </si>
  <si>
    <t>UHG5474-8A-04</t>
  </si>
  <si>
    <t>UHG5211-8A-04</t>
  </si>
  <si>
    <t>UHG4108-8A-05</t>
  </si>
  <si>
    <t>UHG5324-8A-04</t>
  </si>
  <si>
    <t>UHG5213-8A-04</t>
  </si>
  <si>
    <t>UHG5160-8A-04</t>
  </si>
  <si>
    <t>UHG0328-8A-04</t>
  </si>
  <si>
    <t>UHG5299-8A-04</t>
  </si>
  <si>
    <t>UHG4180-8A-05</t>
  </si>
  <si>
    <t>UHG5306-8A-04</t>
  </si>
  <si>
    <t>UHG5913-8A-04</t>
  </si>
  <si>
    <t>UHG5152-8A-04</t>
  </si>
  <si>
    <t>UHG3549-8A-05</t>
  </si>
  <si>
    <t>UHG5301-8A-04</t>
  </si>
  <si>
    <t>UHG5334-8A-04</t>
  </si>
  <si>
    <t>UHG5244-8A-04</t>
  </si>
  <si>
    <t>UHG5220-8A-04</t>
  </si>
  <si>
    <t>UHG5229-8A-04</t>
  </si>
  <si>
    <t>UHG5302-8A-04</t>
  </si>
  <si>
    <t>UHG5411-8A-04</t>
  </si>
  <si>
    <t>UHG5380-8A-04</t>
  </si>
  <si>
    <t>UHG5523-8A-04</t>
  </si>
  <si>
    <t>UHG5524-8A-04</t>
  </si>
  <si>
    <t>UHG5525-8A-04</t>
  </si>
  <si>
    <t>UHG0211-8A-05</t>
  </si>
  <si>
    <t>UHG5126-8A-04</t>
  </si>
  <si>
    <t>UHG5128-8A-04</t>
  </si>
  <si>
    <t>UHG5130-8A-04</t>
  </si>
  <si>
    <t>UHG5132-8A-04</t>
  </si>
  <si>
    <t>UHG5134-8A-04</t>
  </si>
  <si>
    <t>UHG5135-8A-04</t>
  </si>
  <si>
    <t>UHG5136-8A-04</t>
  </si>
  <si>
    <t>UHG5129-8A-04</t>
  </si>
  <si>
    <t>UHG5131-8A-04</t>
  </si>
  <si>
    <t>UHG5133-8A-04</t>
  </si>
  <si>
    <t>UHG5137-8A-04</t>
  </si>
  <si>
    <t>UHG5125-8A-04</t>
  </si>
  <si>
    <t>UHG5153-9-04</t>
  </si>
  <si>
    <t>2400 Dunaújváros, Vasmű tér 1-3.</t>
  </si>
  <si>
    <t>ISD DUNAFERR DBK. Kokszoló Kft.</t>
  </si>
  <si>
    <t>ISD Dunaferr DBK Kokszoló Kft.</t>
  </si>
  <si>
    <t>ISD DUNAFERR Dunai Vasmű ZRt.</t>
  </si>
  <si>
    <t>ISD Dunaferr Meleghengermű</t>
  </si>
  <si>
    <t>ISD Dunaferr Nagyolvasztó és Konverteres Acélgyártómű</t>
  </si>
  <si>
    <t>ISD DUNAFERR Zsugorítómű</t>
  </si>
  <si>
    <t>RATH Hungária Tűzálló Kft.</t>
  </si>
  <si>
    <t xml:space="preserve"> Rath Hungária Tűzálló Kft.Téglagyár</t>
  </si>
  <si>
    <t>Hartmann Hungary Kft.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</si>
</sst>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  <numFmt numFmtId="173" formatCode="#,##0;[Red]#,##0"/>
  </numFmts>
  <fonts count="12">
    <font>
      <sz val="10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6" fillId="2" borderId="5" xfId="22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6" fillId="0" borderId="8" xfId="0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6" fillId="2" borderId="1" xfId="22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6" fillId="2" borderId="4" xfId="22" applyFont="1" applyFill="1" applyBorder="1" applyAlignment="1">
      <alignment horizontal="left" vertical="center" wrapText="1"/>
      <protection/>
    </xf>
    <xf numFmtId="0" fontId="0" fillId="0" borderId="6" xfId="0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0" fontId="6" fillId="2" borderId="1" xfId="22" applyFont="1" applyFill="1" applyBorder="1" applyAlignment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6" fillId="2" borderId="7" xfId="22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2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 2" xfId="21"/>
    <cellStyle name="Normal_AsigIndivPNA2 - NAPLoad - 10Ene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246"/>
  <sheetViews>
    <sheetView tabSelected="1" view="pageBreakPreview" zoomScale="88" zoomScaleNormal="94" zoomScaleSheetLayoutView="88" workbookViewId="0" topLeftCell="A1">
      <pane ySplit="3045" topLeftCell="BM209" activePane="bottomLeft" state="split"/>
      <selection pane="topLeft" activeCell="D4" sqref="D4"/>
      <selection pane="bottomLeft" activeCell="E226" sqref="E226"/>
    </sheetView>
  </sheetViews>
  <sheetFormatPr defaultColWidth="9.140625" defaultRowHeight="12.75"/>
  <cols>
    <col min="1" max="1" width="11.28125" style="1" customWidth="1"/>
    <col min="2" max="2" width="13.421875" style="1" customWidth="1"/>
    <col min="3" max="3" width="17.8515625" style="1" customWidth="1"/>
    <col min="4" max="4" width="22.57421875" style="1" customWidth="1"/>
    <col min="5" max="5" width="19.28125" style="1" customWidth="1"/>
    <col min="6" max="6" width="10.57421875" style="2" customWidth="1"/>
    <col min="7" max="7" width="10.140625" style="1" customWidth="1"/>
    <col min="8" max="8" width="11.00390625" style="1" customWidth="1"/>
    <col min="9" max="9" width="11.28125" style="1" customWidth="1"/>
    <col min="10" max="10" width="11.00390625" style="1" customWidth="1"/>
    <col min="11" max="11" width="12.00390625" style="1" customWidth="1"/>
    <col min="12" max="12" width="11.7109375" style="1" customWidth="1"/>
    <col min="13" max="13" width="9.140625" style="22" customWidth="1"/>
    <col min="14" max="16384" width="9.140625" style="1" customWidth="1"/>
  </cols>
  <sheetData>
    <row r="1" spans="1:11" ht="13.5" thickBot="1">
      <c r="A1" s="47" t="s">
        <v>644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50" t="s">
        <v>646</v>
      </c>
      <c r="B2" s="48" t="s">
        <v>645</v>
      </c>
      <c r="C2" s="48" t="s">
        <v>639</v>
      </c>
      <c r="D2" s="48" t="s">
        <v>640</v>
      </c>
      <c r="E2" s="48" t="s">
        <v>641</v>
      </c>
      <c r="F2" s="43" t="s">
        <v>642</v>
      </c>
      <c r="G2" s="44"/>
      <c r="H2" s="44"/>
      <c r="I2" s="44"/>
      <c r="J2" s="44"/>
      <c r="K2" s="45" t="s">
        <v>643</v>
      </c>
    </row>
    <row r="3" spans="1:11" ht="26.25" customHeight="1" thickBot="1">
      <c r="A3" s="51"/>
      <c r="B3" s="49"/>
      <c r="C3" s="49"/>
      <c r="D3" s="49"/>
      <c r="E3" s="49"/>
      <c r="F3" s="16">
        <v>2008</v>
      </c>
      <c r="G3" s="16">
        <v>2009</v>
      </c>
      <c r="H3" s="16">
        <v>2010</v>
      </c>
      <c r="I3" s="16">
        <v>2011</v>
      </c>
      <c r="J3" s="16">
        <v>2012</v>
      </c>
      <c r="K3" s="46"/>
    </row>
    <row r="4" spans="1:11" ht="25.5">
      <c r="A4" s="17" t="s">
        <v>649</v>
      </c>
      <c r="B4" s="26" t="s">
        <v>541</v>
      </c>
      <c r="C4" s="26" t="s">
        <v>0</v>
      </c>
      <c r="D4" s="26" t="s">
        <v>941</v>
      </c>
      <c r="E4" s="5" t="s">
        <v>1</v>
      </c>
      <c r="F4" s="3">
        <v>233185</v>
      </c>
      <c r="G4" s="3">
        <v>233185</v>
      </c>
      <c r="H4" s="12" t="s">
        <v>647</v>
      </c>
      <c r="I4" s="12" t="s">
        <v>647</v>
      </c>
      <c r="J4" s="12" t="s">
        <v>647</v>
      </c>
      <c r="K4" s="9">
        <f>SUM(F4:J4)</f>
        <v>466370</v>
      </c>
    </row>
    <row r="5" spans="1:11" ht="38.25">
      <c r="A5" s="18" t="s">
        <v>648</v>
      </c>
      <c r="B5" s="27" t="s">
        <v>542</v>
      </c>
      <c r="C5" s="27" t="s">
        <v>2</v>
      </c>
      <c r="D5" s="27" t="s">
        <v>2</v>
      </c>
      <c r="E5" s="6" t="s">
        <v>3</v>
      </c>
      <c r="F5" s="4">
        <v>156306</v>
      </c>
      <c r="G5" s="4">
        <v>156306</v>
      </c>
      <c r="H5" s="8" t="s">
        <v>647</v>
      </c>
      <c r="I5" s="8" t="s">
        <v>647</v>
      </c>
      <c r="J5" s="8" t="s">
        <v>647</v>
      </c>
      <c r="K5" s="7">
        <f>SUM(F5:J5)</f>
        <v>312612</v>
      </c>
    </row>
    <row r="6" spans="1:11" ht="25.5">
      <c r="A6" s="18" t="s">
        <v>650</v>
      </c>
      <c r="B6" s="27" t="s">
        <v>543</v>
      </c>
      <c r="C6" s="27" t="s">
        <v>4</v>
      </c>
      <c r="D6" s="27" t="s">
        <v>5</v>
      </c>
      <c r="E6" s="6" t="s">
        <v>6</v>
      </c>
      <c r="F6" s="4">
        <v>790781</v>
      </c>
      <c r="G6" s="4">
        <v>790781</v>
      </c>
      <c r="H6" s="8" t="s">
        <v>647</v>
      </c>
      <c r="I6" s="8" t="s">
        <v>647</v>
      </c>
      <c r="J6" s="8" t="s">
        <v>647</v>
      </c>
      <c r="K6" s="7">
        <f aca="true" t="shared" si="0" ref="K6:K67">SUM(F6:J6)</f>
        <v>1581562</v>
      </c>
    </row>
    <row r="7" spans="1:11" ht="25.5">
      <c r="A7" s="18" t="s">
        <v>654</v>
      </c>
      <c r="B7" s="27" t="s">
        <v>544</v>
      </c>
      <c r="C7" s="27" t="s">
        <v>504</v>
      </c>
      <c r="D7" s="27" t="s">
        <v>7</v>
      </c>
      <c r="E7" s="6" t="s">
        <v>505</v>
      </c>
      <c r="F7" s="4">
        <v>16558</v>
      </c>
      <c r="G7" s="4">
        <v>16558</v>
      </c>
      <c r="H7" s="8" t="s">
        <v>647</v>
      </c>
      <c r="I7" s="8" t="s">
        <v>647</v>
      </c>
      <c r="J7" s="8" t="s">
        <v>647</v>
      </c>
      <c r="K7" s="7">
        <f t="shared" si="0"/>
        <v>33116</v>
      </c>
    </row>
    <row r="8" spans="1:11" ht="25.5">
      <c r="A8" s="18" t="s">
        <v>655</v>
      </c>
      <c r="B8" s="27" t="s">
        <v>545</v>
      </c>
      <c r="C8" s="27" t="s">
        <v>8</v>
      </c>
      <c r="D8" s="27" t="s">
        <v>9</v>
      </c>
      <c r="E8" s="6" t="s">
        <v>256</v>
      </c>
      <c r="F8" s="4">
        <v>302996</v>
      </c>
      <c r="G8" s="4">
        <v>302996</v>
      </c>
      <c r="H8" s="8" t="s">
        <v>647</v>
      </c>
      <c r="I8" s="8" t="s">
        <v>647</v>
      </c>
      <c r="J8" s="8" t="s">
        <v>647</v>
      </c>
      <c r="K8" s="7">
        <f t="shared" si="0"/>
        <v>605992</v>
      </c>
    </row>
    <row r="9" spans="1:11" ht="51">
      <c r="A9" s="18" t="s">
        <v>656</v>
      </c>
      <c r="B9" s="27" t="s">
        <v>546</v>
      </c>
      <c r="C9" s="27" t="s">
        <v>10</v>
      </c>
      <c r="D9" s="27" t="s">
        <v>11</v>
      </c>
      <c r="E9" s="6" t="s">
        <v>12</v>
      </c>
      <c r="F9" s="4">
        <v>332714</v>
      </c>
      <c r="G9" s="4">
        <v>332714</v>
      </c>
      <c r="H9" s="8" t="s">
        <v>647</v>
      </c>
      <c r="I9" s="8" t="s">
        <v>647</v>
      </c>
      <c r="J9" s="8" t="s">
        <v>647</v>
      </c>
      <c r="K9" s="7">
        <f t="shared" si="0"/>
        <v>665428</v>
      </c>
    </row>
    <row r="10" spans="1:11" ht="51">
      <c r="A10" s="18" t="s">
        <v>657</v>
      </c>
      <c r="B10" s="27" t="s">
        <v>547</v>
      </c>
      <c r="C10" s="27" t="s">
        <v>10</v>
      </c>
      <c r="D10" s="27" t="s">
        <v>13</v>
      </c>
      <c r="E10" s="6" t="s">
        <v>14</v>
      </c>
      <c r="F10" s="4">
        <v>253308</v>
      </c>
      <c r="G10" s="4">
        <v>253308</v>
      </c>
      <c r="H10" s="8" t="s">
        <v>647</v>
      </c>
      <c r="I10" s="8" t="s">
        <v>647</v>
      </c>
      <c r="J10" s="8" t="s">
        <v>647</v>
      </c>
      <c r="K10" s="7">
        <f t="shared" si="0"/>
        <v>506616</v>
      </c>
    </row>
    <row r="11" spans="1:11" ht="51">
      <c r="A11" s="18" t="s">
        <v>658</v>
      </c>
      <c r="B11" s="27" t="s">
        <v>548</v>
      </c>
      <c r="C11" s="27" t="s">
        <v>10</v>
      </c>
      <c r="D11" s="27" t="s">
        <v>15</v>
      </c>
      <c r="E11" s="6" t="s">
        <v>16</v>
      </c>
      <c r="F11" s="4">
        <v>270628</v>
      </c>
      <c r="G11" s="4">
        <v>270628</v>
      </c>
      <c r="H11" s="8" t="s">
        <v>647</v>
      </c>
      <c r="I11" s="8" t="s">
        <v>647</v>
      </c>
      <c r="J11" s="8" t="s">
        <v>647</v>
      </c>
      <c r="K11" s="7">
        <f t="shared" si="0"/>
        <v>541256</v>
      </c>
    </row>
    <row r="12" spans="1:11" ht="25.5">
      <c r="A12" s="18" t="s">
        <v>659</v>
      </c>
      <c r="B12" s="27" t="s">
        <v>942</v>
      </c>
      <c r="C12" s="27" t="s">
        <v>17</v>
      </c>
      <c r="D12" s="27" t="s">
        <v>18</v>
      </c>
      <c r="E12" s="6" t="s">
        <v>19</v>
      </c>
      <c r="F12" s="4">
        <v>469500</v>
      </c>
      <c r="G12" s="4">
        <v>469500</v>
      </c>
      <c r="H12" s="8" t="s">
        <v>647</v>
      </c>
      <c r="I12" s="8" t="s">
        <v>647</v>
      </c>
      <c r="J12" s="8" t="s">
        <v>647</v>
      </c>
      <c r="K12" s="7">
        <f t="shared" si="0"/>
        <v>939000</v>
      </c>
    </row>
    <row r="13" spans="1:11" ht="25.5">
      <c r="A13" s="18" t="s">
        <v>660</v>
      </c>
      <c r="B13" s="27" t="s">
        <v>943</v>
      </c>
      <c r="C13" s="27" t="s">
        <v>20</v>
      </c>
      <c r="D13" s="27" t="s">
        <v>21</v>
      </c>
      <c r="E13" s="6" t="s">
        <v>22</v>
      </c>
      <c r="F13" s="4">
        <v>228771</v>
      </c>
      <c r="G13" s="4">
        <v>228771</v>
      </c>
      <c r="H13" s="8" t="s">
        <v>647</v>
      </c>
      <c r="I13" s="8" t="s">
        <v>647</v>
      </c>
      <c r="J13" s="8" t="s">
        <v>647</v>
      </c>
      <c r="K13" s="7">
        <f t="shared" si="0"/>
        <v>457542</v>
      </c>
    </row>
    <row r="14" spans="1:11" ht="25.5">
      <c r="A14" s="18" t="s">
        <v>661</v>
      </c>
      <c r="B14" s="27" t="s">
        <v>549</v>
      </c>
      <c r="C14" s="27" t="s">
        <v>23</v>
      </c>
      <c r="D14" s="27" t="s">
        <v>24</v>
      </c>
      <c r="E14" s="6" t="s">
        <v>25</v>
      </c>
      <c r="F14" s="4">
        <v>1715819</v>
      </c>
      <c r="G14" s="4">
        <v>1715819</v>
      </c>
      <c r="H14" s="8" t="s">
        <v>647</v>
      </c>
      <c r="I14" s="8" t="s">
        <v>647</v>
      </c>
      <c r="J14" s="8" t="s">
        <v>647</v>
      </c>
      <c r="K14" s="7">
        <f t="shared" si="0"/>
        <v>3431638</v>
      </c>
    </row>
    <row r="15" spans="1:11" ht="38.25">
      <c r="A15" s="18" t="s">
        <v>662</v>
      </c>
      <c r="B15" s="27" t="s">
        <v>869</v>
      </c>
      <c r="C15" s="27" t="s">
        <v>864</v>
      </c>
      <c r="D15" s="27" t="s">
        <v>863</v>
      </c>
      <c r="E15" s="6" t="s">
        <v>26</v>
      </c>
      <c r="F15" s="4">
        <v>1077155</v>
      </c>
      <c r="G15" s="4">
        <v>1077155</v>
      </c>
      <c r="H15" s="8" t="s">
        <v>647</v>
      </c>
      <c r="I15" s="8" t="s">
        <v>647</v>
      </c>
      <c r="J15" s="8" t="s">
        <v>647</v>
      </c>
      <c r="K15" s="7">
        <f t="shared" si="0"/>
        <v>2154310</v>
      </c>
    </row>
    <row r="16" spans="1:11" ht="25.5">
      <c r="A16" s="18" t="s">
        <v>663</v>
      </c>
      <c r="B16" s="27" t="s">
        <v>550</v>
      </c>
      <c r="C16" s="27" t="s">
        <v>27</v>
      </c>
      <c r="D16" s="27" t="s">
        <v>28</v>
      </c>
      <c r="E16" s="6" t="s">
        <v>29</v>
      </c>
      <c r="F16" s="4">
        <v>1637</v>
      </c>
      <c r="G16" s="4">
        <v>1637</v>
      </c>
      <c r="H16" s="8" t="s">
        <v>647</v>
      </c>
      <c r="I16" s="8" t="s">
        <v>647</v>
      </c>
      <c r="J16" s="8" t="s">
        <v>647</v>
      </c>
      <c r="K16" s="7">
        <f t="shared" si="0"/>
        <v>3274</v>
      </c>
    </row>
    <row r="17" spans="1:11" ht="25.5">
      <c r="A17" s="18" t="s">
        <v>664</v>
      </c>
      <c r="B17" s="27" t="s">
        <v>551</v>
      </c>
      <c r="C17" s="27" t="s">
        <v>27</v>
      </c>
      <c r="D17" s="27" t="s">
        <v>30</v>
      </c>
      <c r="E17" s="6" t="s">
        <v>31</v>
      </c>
      <c r="F17" s="4">
        <v>1064</v>
      </c>
      <c r="G17" s="4">
        <v>1064</v>
      </c>
      <c r="H17" s="8" t="s">
        <v>647</v>
      </c>
      <c r="I17" s="8" t="s">
        <v>647</v>
      </c>
      <c r="J17" s="8" t="s">
        <v>647</v>
      </c>
      <c r="K17" s="7">
        <f t="shared" si="0"/>
        <v>2128</v>
      </c>
    </row>
    <row r="18" spans="1:11" ht="25.5">
      <c r="A18" s="18" t="s">
        <v>665</v>
      </c>
      <c r="B18" s="27" t="s">
        <v>552</v>
      </c>
      <c r="C18" s="27" t="s">
        <v>27</v>
      </c>
      <c r="D18" s="27" t="s">
        <v>32</v>
      </c>
      <c r="E18" s="6" t="s">
        <v>33</v>
      </c>
      <c r="F18" s="4">
        <v>939</v>
      </c>
      <c r="G18" s="4">
        <v>939</v>
      </c>
      <c r="H18" s="8" t="s">
        <v>647</v>
      </c>
      <c r="I18" s="8" t="s">
        <v>647</v>
      </c>
      <c r="J18" s="8" t="s">
        <v>647</v>
      </c>
      <c r="K18" s="7">
        <f t="shared" si="0"/>
        <v>1878</v>
      </c>
    </row>
    <row r="19" spans="1:11" ht="25.5">
      <c r="A19" s="18" t="s">
        <v>666</v>
      </c>
      <c r="B19" s="27" t="s">
        <v>553</v>
      </c>
      <c r="C19" s="27" t="s">
        <v>34</v>
      </c>
      <c r="D19" s="27" t="s">
        <v>35</v>
      </c>
      <c r="E19" s="6" t="s">
        <v>36</v>
      </c>
      <c r="F19" s="4">
        <f>4610036+278305</f>
        <v>4888341</v>
      </c>
      <c r="G19" s="4">
        <v>4610036</v>
      </c>
      <c r="H19" s="8" t="s">
        <v>647</v>
      </c>
      <c r="I19" s="8" t="s">
        <v>647</v>
      </c>
      <c r="J19" s="8" t="s">
        <v>647</v>
      </c>
      <c r="K19" s="7">
        <f t="shared" si="0"/>
        <v>9498377</v>
      </c>
    </row>
    <row r="20" spans="1:11" ht="51">
      <c r="A20" s="18" t="s">
        <v>667</v>
      </c>
      <c r="B20" s="27" t="s">
        <v>554</v>
      </c>
      <c r="C20" s="27" t="s">
        <v>37</v>
      </c>
      <c r="D20" s="27" t="s">
        <v>38</v>
      </c>
      <c r="E20" s="6" t="s">
        <v>39</v>
      </c>
      <c r="F20" s="4">
        <v>265611</v>
      </c>
      <c r="G20" s="4">
        <v>265611</v>
      </c>
      <c r="H20" s="8" t="s">
        <v>647</v>
      </c>
      <c r="I20" s="8" t="s">
        <v>647</v>
      </c>
      <c r="J20" s="8" t="s">
        <v>647</v>
      </c>
      <c r="K20" s="7">
        <f t="shared" si="0"/>
        <v>531222</v>
      </c>
    </row>
    <row r="21" spans="1:11" ht="25.5">
      <c r="A21" s="18" t="s">
        <v>668</v>
      </c>
      <c r="B21" s="27" t="s">
        <v>555</v>
      </c>
      <c r="C21" s="27" t="s">
        <v>40</v>
      </c>
      <c r="D21" s="27" t="s">
        <v>41</v>
      </c>
      <c r="E21" s="6" t="s">
        <v>42</v>
      </c>
      <c r="F21" s="4">
        <v>1266114</v>
      </c>
      <c r="G21" s="4">
        <v>1266114</v>
      </c>
      <c r="H21" s="8" t="s">
        <v>647</v>
      </c>
      <c r="I21" s="8" t="s">
        <v>647</v>
      </c>
      <c r="J21" s="8" t="s">
        <v>647</v>
      </c>
      <c r="K21" s="7">
        <f t="shared" si="0"/>
        <v>2532228</v>
      </c>
    </row>
    <row r="22" spans="1:11" ht="51">
      <c r="A22" s="18" t="s">
        <v>669</v>
      </c>
      <c r="B22" s="27" t="s">
        <v>556</v>
      </c>
      <c r="C22" s="27" t="s">
        <v>43</v>
      </c>
      <c r="D22" s="27" t="s">
        <v>44</v>
      </c>
      <c r="E22" s="6" t="s">
        <v>45</v>
      </c>
      <c r="F22" s="4">
        <v>12669</v>
      </c>
      <c r="G22" s="4">
        <v>12669</v>
      </c>
      <c r="H22" s="4">
        <v>12669</v>
      </c>
      <c r="I22" s="4">
        <v>12669</v>
      </c>
      <c r="J22" s="4">
        <v>12669</v>
      </c>
      <c r="K22" s="7">
        <f t="shared" si="0"/>
        <v>63345</v>
      </c>
    </row>
    <row r="23" spans="1:11" ht="51">
      <c r="A23" s="18" t="s">
        <v>670</v>
      </c>
      <c r="B23" s="27" t="s">
        <v>538</v>
      </c>
      <c r="C23" s="27" t="s">
        <v>43</v>
      </c>
      <c r="D23" s="27" t="s">
        <v>536</v>
      </c>
      <c r="E23" s="6" t="s">
        <v>537</v>
      </c>
      <c r="F23" s="4">
        <v>7145</v>
      </c>
      <c r="G23" s="4">
        <v>7145</v>
      </c>
      <c r="H23" s="4">
        <v>7145</v>
      </c>
      <c r="I23" s="4">
        <v>7145</v>
      </c>
      <c r="J23" s="4">
        <v>7145</v>
      </c>
      <c r="K23" s="7">
        <f t="shared" si="0"/>
        <v>35725</v>
      </c>
    </row>
    <row r="24" spans="1:11" ht="51">
      <c r="A24" s="18" t="s">
        <v>671</v>
      </c>
      <c r="B24" s="27" t="s">
        <v>540</v>
      </c>
      <c r="C24" s="27" t="s">
        <v>43</v>
      </c>
      <c r="D24" s="27" t="s">
        <v>46</v>
      </c>
      <c r="E24" s="6" t="s">
        <v>539</v>
      </c>
      <c r="F24" s="4">
        <f>4727+3693</f>
        <v>8420</v>
      </c>
      <c r="G24" s="4">
        <v>4727</v>
      </c>
      <c r="H24" s="4">
        <v>4727</v>
      </c>
      <c r="I24" s="4">
        <v>4727</v>
      </c>
      <c r="J24" s="4">
        <v>4727</v>
      </c>
      <c r="K24" s="7">
        <f t="shared" si="0"/>
        <v>27328</v>
      </c>
    </row>
    <row r="25" spans="1:11" ht="38.25">
      <c r="A25" s="18" t="s">
        <v>672</v>
      </c>
      <c r="B25" s="27" t="s">
        <v>944</v>
      </c>
      <c r="C25" s="27" t="s">
        <v>47</v>
      </c>
      <c r="D25" s="27" t="s">
        <v>48</v>
      </c>
      <c r="E25" s="6" t="s">
        <v>49</v>
      </c>
      <c r="F25" s="4">
        <v>8976</v>
      </c>
      <c r="G25" s="4">
        <v>8976</v>
      </c>
      <c r="H25" s="4">
        <v>8976</v>
      </c>
      <c r="I25" s="4">
        <v>8976</v>
      </c>
      <c r="J25" s="4">
        <v>8976</v>
      </c>
      <c r="K25" s="7">
        <f t="shared" si="0"/>
        <v>44880</v>
      </c>
    </row>
    <row r="26" spans="1:11" ht="38.25">
      <c r="A26" s="18" t="s">
        <v>673</v>
      </c>
      <c r="B26" s="27" t="s">
        <v>945</v>
      </c>
      <c r="C26" s="27" t="s">
        <v>50</v>
      </c>
      <c r="D26" s="27" t="s">
        <v>51</v>
      </c>
      <c r="E26" s="6" t="s">
        <v>52</v>
      </c>
      <c r="F26" s="4">
        <v>6712</v>
      </c>
      <c r="G26" s="4">
        <v>6712</v>
      </c>
      <c r="H26" s="4">
        <v>6712</v>
      </c>
      <c r="I26" s="4">
        <v>6712</v>
      </c>
      <c r="J26" s="4">
        <v>6712</v>
      </c>
      <c r="K26" s="7">
        <f t="shared" si="0"/>
        <v>33560</v>
      </c>
    </row>
    <row r="27" spans="1:11" ht="25.5">
      <c r="A27" s="18" t="s">
        <v>674</v>
      </c>
      <c r="B27" s="27" t="s">
        <v>557</v>
      </c>
      <c r="C27" s="27" t="s">
        <v>10</v>
      </c>
      <c r="D27" s="27" t="s">
        <v>53</v>
      </c>
      <c r="E27" s="6" t="s">
        <v>54</v>
      </c>
      <c r="F27" s="4">
        <v>43446</v>
      </c>
      <c r="G27" s="4">
        <v>43446</v>
      </c>
      <c r="H27" s="4">
        <v>43446</v>
      </c>
      <c r="I27" s="4">
        <v>43446</v>
      </c>
      <c r="J27" s="4">
        <v>43446</v>
      </c>
      <c r="K27" s="7">
        <f t="shared" si="0"/>
        <v>217230</v>
      </c>
    </row>
    <row r="28" spans="1:11" ht="25.5">
      <c r="A28" s="18" t="s">
        <v>675</v>
      </c>
      <c r="B28" s="27" t="s">
        <v>946</v>
      </c>
      <c r="C28" s="27" t="s">
        <v>55</v>
      </c>
      <c r="D28" s="27" t="s">
        <v>56</v>
      </c>
      <c r="E28" s="6" t="s">
        <v>57</v>
      </c>
      <c r="F28" s="4">
        <v>77741</v>
      </c>
      <c r="G28" s="4">
        <v>77741</v>
      </c>
      <c r="H28" s="4">
        <v>77741</v>
      </c>
      <c r="I28" s="4">
        <v>77741</v>
      </c>
      <c r="J28" s="4">
        <v>77741</v>
      </c>
      <c r="K28" s="7">
        <f t="shared" si="0"/>
        <v>388705</v>
      </c>
    </row>
    <row r="29" spans="1:11" ht="25.5">
      <c r="A29" s="18" t="s">
        <v>676</v>
      </c>
      <c r="B29" s="27" t="s">
        <v>947</v>
      </c>
      <c r="C29" s="27" t="s">
        <v>55</v>
      </c>
      <c r="D29" s="27" t="s">
        <v>58</v>
      </c>
      <c r="E29" s="6" t="s">
        <v>59</v>
      </c>
      <c r="F29" s="4">
        <v>52819</v>
      </c>
      <c r="G29" s="4">
        <v>52819</v>
      </c>
      <c r="H29" s="4">
        <v>52819</v>
      </c>
      <c r="I29" s="4">
        <v>52819</v>
      </c>
      <c r="J29" s="4">
        <v>52819</v>
      </c>
      <c r="K29" s="7">
        <f t="shared" si="0"/>
        <v>264095</v>
      </c>
    </row>
    <row r="30" spans="1:11" ht="25.5">
      <c r="A30" s="18" t="s">
        <v>677</v>
      </c>
      <c r="B30" s="27" t="s">
        <v>948</v>
      </c>
      <c r="C30" s="27" t="s">
        <v>55</v>
      </c>
      <c r="D30" s="27" t="s">
        <v>60</v>
      </c>
      <c r="E30" s="6" t="s">
        <v>61</v>
      </c>
      <c r="F30" s="4">
        <v>39701</v>
      </c>
      <c r="G30" s="4">
        <v>39701</v>
      </c>
      <c r="H30" s="4">
        <v>39701</v>
      </c>
      <c r="I30" s="4">
        <v>39701</v>
      </c>
      <c r="J30" s="4">
        <v>39701</v>
      </c>
      <c r="K30" s="7">
        <f t="shared" si="0"/>
        <v>198505</v>
      </c>
    </row>
    <row r="31" spans="1:11" ht="25.5">
      <c r="A31" s="18" t="s">
        <v>678</v>
      </c>
      <c r="B31" s="27" t="s">
        <v>949</v>
      </c>
      <c r="C31" s="27" t="s">
        <v>55</v>
      </c>
      <c r="D31" s="27" t="s">
        <v>62</v>
      </c>
      <c r="E31" s="6" t="s">
        <v>63</v>
      </c>
      <c r="F31" s="4">
        <v>9872</v>
      </c>
      <c r="G31" s="4">
        <v>9872</v>
      </c>
      <c r="H31" s="4">
        <v>9872</v>
      </c>
      <c r="I31" s="4">
        <v>9872</v>
      </c>
      <c r="J31" s="4">
        <v>9872</v>
      </c>
      <c r="K31" s="7">
        <f t="shared" si="0"/>
        <v>49360</v>
      </c>
    </row>
    <row r="32" spans="1:11" ht="25.5">
      <c r="A32" s="18" t="s">
        <v>679</v>
      </c>
      <c r="B32" s="27" t="s">
        <v>950</v>
      </c>
      <c r="C32" s="27" t="s">
        <v>55</v>
      </c>
      <c r="D32" s="27" t="s">
        <v>64</v>
      </c>
      <c r="E32" s="6" t="s">
        <v>65</v>
      </c>
      <c r="F32" s="4">
        <v>42651</v>
      </c>
      <c r="G32" s="4">
        <v>42651</v>
      </c>
      <c r="H32" s="4">
        <v>42651</v>
      </c>
      <c r="I32" s="4">
        <v>42651</v>
      </c>
      <c r="J32" s="4">
        <v>42651</v>
      </c>
      <c r="K32" s="7">
        <f t="shared" si="0"/>
        <v>213255</v>
      </c>
    </row>
    <row r="33" spans="1:11" ht="25.5">
      <c r="A33" s="18" t="s">
        <v>680</v>
      </c>
      <c r="B33" s="27" t="s">
        <v>951</v>
      </c>
      <c r="C33" s="27" t="s">
        <v>66</v>
      </c>
      <c r="D33" s="27" t="s">
        <v>67</v>
      </c>
      <c r="E33" s="6" t="s">
        <v>68</v>
      </c>
      <c r="F33" s="4">
        <v>24431</v>
      </c>
      <c r="G33" s="4">
        <v>24431</v>
      </c>
      <c r="H33" s="4">
        <v>24431</v>
      </c>
      <c r="I33" s="4">
        <v>24431</v>
      </c>
      <c r="J33" s="4">
        <v>24431</v>
      </c>
      <c r="K33" s="7">
        <f t="shared" si="0"/>
        <v>122155</v>
      </c>
    </row>
    <row r="34" spans="1:11" ht="25.5">
      <c r="A34" s="18" t="s">
        <v>681</v>
      </c>
      <c r="B34" s="27" t="s">
        <v>558</v>
      </c>
      <c r="C34" s="27" t="s">
        <v>69</v>
      </c>
      <c r="D34" s="27" t="s">
        <v>70</v>
      </c>
      <c r="E34" s="6" t="s">
        <v>71</v>
      </c>
      <c r="F34" s="4">
        <v>54696</v>
      </c>
      <c r="G34" s="4">
        <v>54696</v>
      </c>
      <c r="H34" s="4">
        <v>54696</v>
      </c>
      <c r="I34" s="4">
        <v>54696</v>
      </c>
      <c r="J34" s="4">
        <v>54696</v>
      </c>
      <c r="K34" s="7">
        <f t="shared" si="0"/>
        <v>273480</v>
      </c>
    </row>
    <row r="35" spans="1:11" ht="25.5">
      <c r="A35" s="18" t="s">
        <v>682</v>
      </c>
      <c r="B35" s="27" t="s">
        <v>952</v>
      </c>
      <c r="C35" s="27" t="s">
        <v>72</v>
      </c>
      <c r="D35" s="27" t="s">
        <v>73</v>
      </c>
      <c r="E35" s="6" t="s">
        <v>19</v>
      </c>
      <c r="F35" s="4">
        <v>2432</v>
      </c>
      <c r="G35" s="4">
        <v>2432</v>
      </c>
      <c r="H35" s="4">
        <v>2432</v>
      </c>
      <c r="I35" s="4">
        <v>2432</v>
      </c>
      <c r="J35" s="4">
        <v>2432</v>
      </c>
      <c r="K35" s="7">
        <f t="shared" si="0"/>
        <v>12160</v>
      </c>
    </row>
    <row r="36" spans="1:11" ht="25.5">
      <c r="A36" s="18" t="s">
        <v>683</v>
      </c>
      <c r="B36" s="27" t="s">
        <v>559</v>
      </c>
      <c r="C36" s="27" t="s">
        <v>74</v>
      </c>
      <c r="D36" s="27" t="s">
        <v>75</v>
      </c>
      <c r="E36" s="6" t="s">
        <v>76</v>
      </c>
      <c r="F36" s="4">
        <v>7310</v>
      </c>
      <c r="G36" s="4">
        <v>7310</v>
      </c>
      <c r="H36" s="4">
        <v>7310</v>
      </c>
      <c r="I36" s="4">
        <v>7310</v>
      </c>
      <c r="J36" s="4">
        <v>7310</v>
      </c>
      <c r="K36" s="7">
        <f t="shared" si="0"/>
        <v>36550</v>
      </c>
    </row>
    <row r="37" spans="1:11" ht="25.5">
      <c r="A37" s="18" t="s">
        <v>684</v>
      </c>
      <c r="B37" s="27" t="s">
        <v>560</v>
      </c>
      <c r="C37" s="27" t="s">
        <v>79</v>
      </c>
      <c r="D37" s="27" t="s">
        <v>80</v>
      </c>
      <c r="E37" s="6" t="s">
        <v>22</v>
      </c>
      <c r="F37" s="4">
        <v>72223</v>
      </c>
      <c r="G37" s="4">
        <v>72223</v>
      </c>
      <c r="H37" s="4">
        <v>72223</v>
      </c>
      <c r="I37" s="4">
        <v>72223</v>
      </c>
      <c r="J37" s="4">
        <v>72223</v>
      </c>
      <c r="K37" s="7">
        <f t="shared" si="0"/>
        <v>361115</v>
      </c>
    </row>
    <row r="38" spans="1:11" ht="25.5">
      <c r="A38" s="18" t="s">
        <v>685</v>
      </c>
      <c r="B38" s="27" t="s">
        <v>561</v>
      </c>
      <c r="C38" s="27" t="s">
        <v>79</v>
      </c>
      <c r="D38" s="27" t="s">
        <v>80</v>
      </c>
      <c r="E38" s="6" t="s">
        <v>81</v>
      </c>
      <c r="F38" s="4">
        <v>39187</v>
      </c>
      <c r="G38" s="4">
        <v>39187</v>
      </c>
      <c r="H38" s="4">
        <v>39187</v>
      </c>
      <c r="I38" s="4">
        <v>39187</v>
      </c>
      <c r="J38" s="4">
        <v>39187</v>
      </c>
      <c r="K38" s="7">
        <f t="shared" si="0"/>
        <v>195935</v>
      </c>
    </row>
    <row r="39" spans="1:11" ht="25.5">
      <c r="A39" s="18" t="s">
        <v>686</v>
      </c>
      <c r="B39" s="27" t="s">
        <v>562</v>
      </c>
      <c r="C39" s="27" t="s">
        <v>79</v>
      </c>
      <c r="D39" s="27" t="s">
        <v>82</v>
      </c>
      <c r="E39" s="6" t="s">
        <v>83</v>
      </c>
      <c r="F39" s="4">
        <v>32159</v>
      </c>
      <c r="G39" s="4">
        <v>32159</v>
      </c>
      <c r="H39" s="4">
        <v>32159</v>
      </c>
      <c r="I39" s="4">
        <v>32159</v>
      </c>
      <c r="J39" s="4">
        <v>32159</v>
      </c>
      <c r="K39" s="7">
        <f t="shared" si="0"/>
        <v>160795</v>
      </c>
    </row>
    <row r="40" spans="1:11" ht="25.5">
      <c r="A40" s="18" t="s">
        <v>687</v>
      </c>
      <c r="B40" s="27" t="s">
        <v>563</v>
      </c>
      <c r="C40" s="27" t="s">
        <v>79</v>
      </c>
      <c r="D40" s="27" t="s">
        <v>80</v>
      </c>
      <c r="E40" s="6" t="s">
        <v>84</v>
      </c>
      <c r="F40" s="4">
        <v>84006</v>
      </c>
      <c r="G40" s="4">
        <v>84006</v>
      </c>
      <c r="H40" s="4">
        <v>84006</v>
      </c>
      <c r="I40" s="4">
        <v>84006</v>
      </c>
      <c r="J40" s="4">
        <v>84006</v>
      </c>
      <c r="K40" s="7">
        <f t="shared" si="0"/>
        <v>420030</v>
      </c>
    </row>
    <row r="41" spans="1:11" ht="25.5">
      <c r="A41" s="18" t="s">
        <v>688</v>
      </c>
      <c r="B41" s="27" t="s">
        <v>564</v>
      </c>
      <c r="C41" s="27" t="s">
        <v>85</v>
      </c>
      <c r="D41" s="27" t="s">
        <v>86</v>
      </c>
      <c r="E41" s="6" t="s">
        <v>87</v>
      </c>
      <c r="F41" s="4">
        <v>8946</v>
      </c>
      <c r="G41" s="4">
        <v>8946</v>
      </c>
      <c r="H41" s="4">
        <v>8946</v>
      </c>
      <c r="I41" s="4">
        <v>8946</v>
      </c>
      <c r="J41" s="4">
        <v>8946</v>
      </c>
      <c r="K41" s="7">
        <f t="shared" si="0"/>
        <v>44730</v>
      </c>
    </row>
    <row r="42" spans="1:11" ht="25.5">
      <c r="A42" s="18" t="s">
        <v>689</v>
      </c>
      <c r="B42" s="27" t="s">
        <v>565</v>
      </c>
      <c r="C42" s="27" t="s">
        <v>88</v>
      </c>
      <c r="D42" s="27" t="s">
        <v>89</v>
      </c>
      <c r="E42" s="6" t="s">
        <v>90</v>
      </c>
      <c r="F42" s="4">
        <v>126944</v>
      </c>
      <c r="G42" s="4">
        <v>126944</v>
      </c>
      <c r="H42" s="4">
        <v>126944</v>
      </c>
      <c r="I42" s="4">
        <v>126944</v>
      </c>
      <c r="J42" s="4">
        <v>126944</v>
      </c>
      <c r="K42" s="7">
        <f t="shared" si="0"/>
        <v>634720</v>
      </c>
    </row>
    <row r="43" spans="1:11" ht="51">
      <c r="A43" s="18" t="s">
        <v>690</v>
      </c>
      <c r="B43" s="27" t="s">
        <v>953</v>
      </c>
      <c r="C43" s="27" t="s">
        <v>91</v>
      </c>
      <c r="D43" s="27" t="s">
        <v>92</v>
      </c>
      <c r="E43" s="6" t="s">
        <v>93</v>
      </c>
      <c r="F43" s="4">
        <v>7244</v>
      </c>
      <c r="G43" s="4">
        <v>7244</v>
      </c>
      <c r="H43" s="4">
        <v>7244</v>
      </c>
      <c r="I43" s="4">
        <v>7244</v>
      </c>
      <c r="J43" s="4">
        <v>7244</v>
      </c>
      <c r="K43" s="7">
        <f t="shared" si="0"/>
        <v>36220</v>
      </c>
    </row>
    <row r="44" spans="1:11" ht="51">
      <c r="A44" s="18" t="s">
        <v>691</v>
      </c>
      <c r="B44" s="27" t="s">
        <v>96</v>
      </c>
      <c r="C44" s="27" t="s">
        <v>535</v>
      </c>
      <c r="D44" s="27" t="s">
        <v>94</v>
      </c>
      <c r="E44" s="6" t="s">
        <v>95</v>
      </c>
      <c r="F44" s="4">
        <v>14307</v>
      </c>
      <c r="G44" s="4">
        <v>14307</v>
      </c>
      <c r="H44" s="4">
        <v>14307</v>
      </c>
      <c r="I44" s="4">
        <v>14307</v>
      </c>
      <c r="J44" s="4">
        <v>14307</v>
      </c>
      <c r="K44" s="7">
        <f t="shared" si="0"/>
        <v>71535</v>
      </c>
    </row>
    <row r="45" spans="1:11" ht="25.5">
      <c r="A45" s="18" t="s">
        <v>692</v>
      </c>
      <c r="B45" s="27" t="s">
        <v>954</v>
      </c>
      <c r="C45" s="27" t="s">
        <v>97</v>
      </c>
      <c r="D45" s="27" t="s">
        <v>98</v>
      </c>
      <c r="E45" s="6" t="s">
        <v>99</v>
      </c>
      <c r="F45" s="4">
        <v>47803</v>
      </c>
      <c r="G45" s="4">
        <v>47803</v>
      </c>
      <c r="H45" s="4">
        <v>47803</v>
      </c>
      <c r="I45" s="4">
        <v>47803</v>
      </c>
      <c r="J45" s="4">
        <v>47803</v>
      </c>
      <c r="K45" s="7">
        <f t="shared" si="0"/>
        <v>239015</v>
      </c>
    </row>
    <row r="46" spans="1:11" ht="38.25">
      <c r="A46" s="18" t="s">
        <v>693</v>
      </c>
      <c r="B46" s="27" t="s">
        <v>955</v>
      </c>
      <c r="C46" s="27" t="s">
        <v>100</v>
      </c>
      <c r="D46" s="27" t="s">
        <v>101</v>
      </c>
      <c r="E46" s="6" t="s">
        <v>102</v>
      </c>
      <c r="F46" s="4">
        <v>15449</v>
      </c>
      <c r="G46" s="4">
        <v>15449</v>
      </c>
      <c r="H46" s="4">
        <v>15449</v>
      </c>
      <c r="I46" s="4">
        <v>15449</v>
      </c>
      <c r="J46" s="4">
        <v>15449</v>
      </c>
      <c r="K46" s="7">
        <f t="shared" si="0"/>
        <v>77245</v>
      </c>
    </row>
    <row r="47" spans="1:11" ht="38.25">
      <c r="A47" s="18" t="s">
        <v>694</v>
      </c>
      <c r="B47" s="27" t="s">
        <v>956</v>
      </c>
      <c r="C47" s="27" t="s">
        <v>100</v>
      </c>
      <c r="D47" s="27" t="s">
        <v>103</v>
      </c>
      <c r="E47" s="6" t="s">
        <v>104</v>
      </c>
      <c r="F47" s="4">
        <v>30877</v>
      </c>
      <c r="G47" s="4">
        <v>30877</v>
      </c>
      <c r="H47" s="4">
        <v>30877</v>
      </c>
      <c r="I47" s="4">
        <v>30877</v>
      </c>
      <c r="J47" s="4">
        <v>30877</v>
      </c>
      <c r="K47" s="7">
        <f t="shared" si="0"/>
        <v>154385</v>
      </c>
    </row>
    <row r="48" spans="1:11" ht="25.5">
      <c r="A48" s="18" t="s">
        <v>695</v>
      </c>
      <c r="B48" s="27" t="s">
        <v>566</v>
      </c>
      <c r="C48" s="27" t="s">
        <v>105</v>
      </c>
      <c r="D48" s="27" t="s">
        <v>106</v>
      </c>
      <c r="E48" s="6" t="s">
        <v>107</v>
      </c>
      <c r="F48" s="4">
        <v>29791</v>
      </c>
      <c r="G48" s="4">
        <v>29791</v>
      </c>
      <c r="H48" s="4">
        <v>29791</v>
      </c>
      <c r="I48" s="4">
        <v>29791</v>
      </c>
      <c r="J48" s="4">
        <v>29791</v>
      </c>
      <c r="K48" s="7">
        <f t="shared" si="0"/>
        <v>148955</v>
      </c>
    </row>
    <row r="49" spans="1:11" ht="25.5">
      <c r="A49" s="18" t="s">
        <v>696</v>
      </c>
      <c r="B49" s="27" t="s">
        <v>567</v>
      </c>
      <c r="C49" s="27" t="s">
        <v>27</v>
      </c>
      <c r="D49" s="27" t="s">
        <v>108</v>
      </c>
      <c r="E49" s="6" t="s">
        <v>109</v>
      </c>
      <c r="F49" s="4">
        <v>61024</v>
      </c>
      <c r="G49" s="4">
        <v>61024</v>
      </c>
      <c r="H49" s="4">
        <v>61024</v>
      </c>
      <c r="I49" s="4">
        <v>61024</v>
      </c>
      <c r="J49" s="4">
        <v>61024</v>
      </c>
      <c r="K49" s="7">
        <f t="shared" si="0"/>
        <v>305120</v>
      </c>
    </row>
    <row r="50" spans="1:11" ht="51">
      <c r="A50" s="18" t="s">
        <v>697</v>
      </c>
      <c r="B50" s="27" t="s">
        <v>957</v>
      </c>
      <c r="C50" s="27" t="s">
        <v>110</v>
      </c>
      <c r="D50" s="27" t="s">
        <v>111</v>
      </c>
      <c r="E50" s="6" t="s">
        <v>112</v>
      </c>
      <c r="F50" s="4">
        <v>29707</v>
      </c>
      <c r="G50" s="4">
        <v>29707</v>
      </c>
      <c r="H50" s="4">
        <v>29707</v>
      </c>
      <c r="I50" s="4">
        <v>29707</v>
      </c>
      <c r="J50" s="4">
        <v>29707</v>
      </c>
      <c r="K50" s="7">
        <f t="shared" si="0"/>
        <v>148535</v>
      </c>
    </row>
    <row r="51" spans="1:11" ht="25.5">
      <c r="A51" s="18" t="s">
        <v>698</v>
      </c>
      <c r="B51" s="27" t="s">
        <v>958</v>
      </c>
      <c r="C51" s="27" t="s">
        <v>113</v>
      </c>
      <c r="D51" s="27" t="s">
        <v>114</v>
      </c>
      <c r="E51" s="6" t="s">
        <v>115</v>
      </c>
      <c r="F51" s="4">
        <v>5239</v>
      </c>
      <c r="G51" s="4">
        <v>5239</v>
      </c>
      <c r="H51" s="4">
        <v>5239</v>
      </c>
      <c r="I51" s="4">
        <v>5239</v>
      </c>
      <c r="J51" s="4">
        <v>5239</v>
      </c>
      <c r="K51" s="7">
        <f t="shared" si="0"/>
        <v>26195</v>
      </c>
    </row>
    <row r="52" spans="1:11" ht="25.5">
      <c r="A52" s="18" t="s">
        <v>699</v>
      </c>
      <c r="B52" s="27" t="s">
        <v>959</v>
      </c>
      <c r="C52" s="27" t="s">
        <v>113</v>
      </c>
      <c r="D52" s="27" t="s">
        <v>116</v>
      </c>
      <c r="E52" s="6" t="s">
        <v>117</v>
      </c>
      <c r="F52" s="4">
        <v>60025</v>
      </c>
      <c r="G52" s="4">
        <v>60025</v>
      </c>
      <c r="H52" s="4">
        <v>60025</v>
      </c>
      <c r="I52" s="4">
        <v>60025</v>
      </c>
      <c r="J52" s="4">
        <v>60025</v>
      </c>
      <c r="K52" s="7">
        <f t="shared" si="0"/>
        <v>300125</v>
      </c>
    </row>
    <row r="53" spans="1:11" ht="25.5">
      <c r="A53" s="18" t="s">
        <v>700</v>
      </c>
      <c r="B53" s="27" t="s">
        <v>960</v>
      </c>
      <c r="C53" s="27" t="s">
        <v>118</v>
      </c>
      <c r="D53" s="27" t="s">
        <v>119</v>
      </c>
      <c r="E53" s="6" t="s">
        <v>120</v>
      </c>
      <c r="F53" s="4">
        <v>24109</v>
      </c>
      <c r="G53" s="4">
        <v>24109</v>
      </c>
      <c r="H53" s="4">
        <v>24109</v>
      </c>
      <c r="I53" s="4">
        <v>24109</v>
      </c>
      <c r="J53" s="4">
        <v>24109</v>
      </c>
      <c r="K53" s="7">
        <f t="shared" si="0"/>
        <v>120545</v>
      </c>
    </row>
    <row r="54" spans="1:11" ht="25.5">
      <c r="A54" s="18" t="s">
        <v>701</v>
      </c>
      <c r="B54" s="27" t="s">
        <v>961</v>
      </c>
      <c r="C54" s="27" t="s">
        <v>121</v>
      </c>
      <c r="D54" s="27" t="s">
        <v>122</v>
      </c>
      <c r="E54" s="6" t="s">
        <v>123</v>
      </c>
      <c r="F54" s="4">
        <v>32322</v>
      </c>
      <c r="G54" s="4">
        <v>32322</v>
      </c>
      <c r="H54" s="4">
        <v>32322</v>
      </c>
      <c r="I54" s="4">
        <v>32322</v>
      </c>
      <c r="J54" s="4">
        <v>32322</v>
      </c>
      <c r="K54" s="7">
        <f t="shared" si="0"/>
        <v>161610</v>
      </c>
    </row>
    <row r="55" spans="1:11" ht="38.25">
      <c r="A55" s="18" t="s">
        <v>702</v>
      </c>
      <c r="B55" s="27" t="s">
        <v>962</v>
      </c>
      <c r="C55" s="27" t="s">
        <v>124</v>
      </c>
      <c r="D55" s="27" t="s">
        <v>125</v>
      </c>
      <c r="E55" s="6" t="s">
        <v>126</v>
      </c>
      <c r="F55" s="4">
        <v>36096</v>
      </c>
      <c r="G55" s="4">
        <v>36096</v>
      </c>
      <c r="H55" s="4">
        <v>36096</v>
      </c>
      <c r="I55" s="4">
        <v>36096</v>
      </c>
      <c r="J55" s="4">
        <v>36096</v>
      </c>
      <c r="K55" s="7">
        <f t="shared" si="0"/>
        <v>180480</v>
      </c>
    </row>
    <row r="56" spans="1:11" ht="38.25">
      <c r="A56" s="18" t="s">
        <v>703</v>
      </c>
      <c r="B56" s="27" t="s">
        <v>568</v>
      </c>
      <c r="C56" s="27" t="s">
        <v>127</v>
      </c>
      <c r="D56" s="27" t="s">
        <v>128</v>
      </c>
      <c r="E56" s="6" t="s">
        <v>126</v>
      </c>
      <c r="F56" s="4">
        <v>7266</v>
      </c>
      <c r="G56" s="4">
        <v>7266</v>
      </c>
      <c r="H56" s="4">
        <v>7266</v>
      </c>
      <c r="I56" s="4">
        <v>7266</v>
      </c>
      <c r="J56" s="4">
        <v>7266</v>
      </c>
      <c r="K56" s="7">
        <f t="shared" si="0"/>
        <v>36330</v>
      </c>
    </row>
    <row r="57" spans="1:11" ht="25.5">
      <c r="A57" s="18" t="s">
        <v>704</v>
      </c>
      <c r="B57" s="27" t="s">
        <v>132</v>
      </c>
      <c r="C57" s="27" t="s">
        <v>129</v>
      </c>
      <c r="D57" s="27" t="s">
        <v>130</v>
      </c>
      <c r="E57" s="6" t="s">
        <v>131</v>
      </c>
      <c r="F57" s="4">
        <v>5749</v>
      </c>
      <c r="G57" s="4">
        <v>5749</v>
      </c>
      <c r="H57" s="4">
        <v>5749</v>
      </c>
      <c r="I57" s="4">
        <v>5749</v>
      </c>
      <c r="J57" s="4">
        <v>5749</v>
      </c>
      <c r="K57" s="7">
        <f t="shared" si="0"/>
        <v>28745</v>
      </c>
    </row>
    <row r="58" spans="1:11" ht="25.5">
      <c r="A58" s="18" t="s">
        <v>705</v>
      </c>
      <c r="B58" s="27" t="s">
        <v>135</v>
      </c>
      <c r="C58" s="27" t="s">
        <v>129</v>
      </c>
      <c r="D58" s="27" t="s">
        <v>133</v>
      </c>
      <c r="E58" s="6" t="s">
        <v>134</v>
      </c>
      <c r="F58" s="4">
        <v>11477</v>
      </c>
      <c r="G58" s="4">
        <v>11477</v>
      </c>
      <c r="H58" s="4">
        <v>11477</v>
      </c>
      <c r="I58" s="4">
        <v>11477</v>
      </c>
      <c r="J58" s="4">
        <v>11477</v>
      </c>
      <c r="K58" s="7">
        <f t="shared" si="0"/>
        <v>57385</v>
      </c>
    </row>
    <row r="59" spans="1:11" ht="25.5">
      <c r="A59" s="18" t="s">
        <v>706</v>
      </c>
      <c r="B59" s="27" t="s">
        <v>138</v>
      </c>
      <c r="C59" s="27" t="s">
        <v>129</v>
      </c>
      <c r="D59" s="27" t="s">
        <v>136</v>
      </c>
      <c r="E59" s="6" t="s">
        <v>137</v>
      </c>
      <c r="F59" s="4">
        <v>4980</v>
      </c>
      <c r="G59" s="4">
        <v>4980</v>
      </c>
      <c r="H59" s="4">
        <v>4980</v>
      </c>
      <c r="I59" s="4">
        <v>4980</v>
      </c>
      <c r="J59" s="4">
        <v>4980</v>
      </c>
      <c r="K59" s="7">
        <f t="shared" si="0"/>
        <v>24900</v>
      </c>
    </row>
    <row r="60" spans="1:11" ht="25.5">
      <c r="A60" s="18" t="s">
        <v>707</v>
      </c>
      <c r="B60" s="27" t="s">
        <v>141</v>
      </c>
      <c r="C60" s="27" t="s">
        <v>129</v>
      </c>
      <c r="D60" s="27" t="s">
        <v>139</v>
      </c>
      <c r="E60" s="6" t="s">
        <v>140</v>
      </c>
      <c r="F60" s="4">
        <v>12611</v>
      </c>
      <c r="G60" s="4">
        <v>12611</v>
      </c>
      <c r="H60" s="4">
        <v>12611</v>
      </c>
      <c r="I60" s="4">
        <v>12611</v>
      </c>
      <c r="J60" s="4">
        <v>12611</v>
      </c>
      <c r="K60" s="7">
        <f t="shared" si="0"/>
        <v>63055</v>
      </c>
    </row>
    <row r="61" spans="1:11" ht="25.5">
      <c r="A61" s="18" t="s">
        <v>708</v>
      </c>
      <c r="B61" s="27" t="s">
        <v>144</v>
      </c>
      <c r="C61" s="27" t="s">
        <v>129</v>
      </c>
      <c r="D61" s="27" t="s">
        <v>142</v>
      </c>
      <c r="E61" s="6" t="s">
        <v>143</v>
      </c>
      <c r="F61" s="4">
        <v>7447</v>
      </c>
      <c r="G61" s="4">
        <v>7447</v>
      </c>
      <c r="H61" s="4">
        <v>7447</v>
      </c>
      <c r="I61" s="4">
        <v>7447</v>
      </c>
      <c r="J61" s="4">
        <v>7447</v>
      </c>
      <c r="K61" s="7">
        <f t="shared" si="0"/>
        <v>37235</v>
      </c>
    </row>
    <row r="62" spans="1:11" ht="25.5">
      <c r="A62" s="18" t="s">
        <v>709</v>
      </c>
      <c r="B62" s="27" t="s">
        <v>569</v>
      </c>
      <c r="C62" s="27" t="s">
        <v>145</v>
      </c>
      <c r="D62" s="27" t="s">
        <v>146</v>
      </c>
      <c r="E62" s="6" t="s">
        <v>147</v>
      </c>
      <c r="F62" s="4">
        <v>56610</v>
      </c>
      <c r="G62" s="4">
        <v>56610</v>
      </c>
      <c r="H62" s="4">
        <v>56610</v>
      </c>
      <c r="I62" s="4">
        <v>56610</v>
      </c>
      <c r="J62" s="4">
        <v>56610</v>
      </c>
      <c r="K62" s="7">
        <f t="shared" si="0"/>
        <v>283050</v>
      </c>
    </row>
    <row r="63" spans="1:11" ht="38.25">
      <c r="A63" s="18" t="s">
        <v>710</v>
      </c>
      <c r="B63" s="27" t="s">
        <v>570</v>
      </c>
      <c r="C63" s="27" t="s">
        <v>148</v>
      </c>
      <c r="D63" s="27" t="s">
        <v>149</v>
      </c>
      <c r="E63" s="6" t="s">
        <v>150</v>
      </c>
      <c r="F63" s="4">
        <v>19792</v>
      </c>
      <c r="G63" s="4">
        <v>19792</v>
      </c>
      <c r="H63" s="4">
        <v>19792</v>
      </c>
      <c r="I63" s="4">
        <v>19792</v>
      </c>
      <c r="J63" s="4">
        <v>19792</v>
      </c>
      <c r="K63" s="7">
        <f t="shared" si="0"/>
        <v>98960</v>
      </c>
    </row>
    <row r="64" spans="1:11" ht="25.5">
      <c r="A64" s="18" t="s">
        <v>711</v>
      </c>
      <c r="B64" s="27" t="s">
        <v>963</v>
      </c>
      <c r="C64" s="27" t="s">
        <v>151</v>
      </c>
      <c r="D64" s="27" t="s">
        <v>152</v>
      </c>
      <c r="E64" s="6" t="s">
        <v>153</v>
      </c>
      <c r="F64" s="4">
        <v>15634</v>
      </c>
      <c r="G64" s="4">
        <v>15634</v>
      </c>
      <c r="H64" s="4">
        <v>15634</v>
      </c>
      <c r="I64" s="4">
        <v>15634</v>
      </c>
      <c r="J64" s="4">
        <v>15634</v>
      </c>
      <c r="K64" s="7">
        <f t="shared" si="0"/>
        <v>78170</v>
      </c>
    </row>
    <row r="65" spans="1:11" ht="25.5">
      <c r="A65" s="18" t="s">
        <v>712</v>
      </c>
      <c r="B65" s="27" t="s">
        <v>964</v>
      </c>
      <c r="C65" s="27" t="s">
        <v>154</v>
      </c>
      <c r="D65" s="27" t="s">
        <v>155</v>
      </c>
      <c r="E65" s="6" t="s">
        <v>156</v>
      </c>
      <c r="F65" s="4">
        <v>137616</v>
      </c>
      <c r="G65" s="4">
        <v>137616</v>
      </c>
      <c r="H65" s="4">
        <v>137616</v>
      </c>
      <c r="I65" s="4">
        <v>137616</v>
      </c>
      <c r="J65" s="4">
        <v>137616</v>
      </c>
      <c r="K65" s="7">
        <f t="shared" si="0"/>
        <v>688080</v>
      </c>
    </row>
    <row r="66" spans="1:11" ht="25.5">
      <c r="A66" s="18" t="s">
        <v>713</v>
      </c>
      <c r="B66" s="27" t="s">
        <v>160</v>
      </c>
      <c r="C66" s="27" t="s">
        <v>157</v>
      </c>
      <c r="D66" s="27" t="s">
        <v>158</v>
      </c>
      <c r="E66" s="6" t="s">
        <v>159</v>
      </c>
      <c r="F66" s="4">
        <v>4474</v>
      </c>
      <c r="G66" s="4">
        <v>4474</v>
      </c>
      <c r="H66" s="4">
        <v>4474</v>
      </c>
      <c r="I66" s="4">
        <v>4474</v>
      </c>
      <c r="J66" s="4">
        <v>4474</v>
      </c>
      <c r="K66" s="7">
        <f t="shared" si="0"/>
        <v>22370</v>
      </c>
    </row>
    <row r="67" spans="1:11" ht="25.5">
      <c r="A67" s="18" t="s">
        <v>714</v>
      </c>
      <c r="B67" s="27" t="s">
        <v>965</v>
      </c>
      <c r="C67" s="27" t="s">
        <v>161</v>
      </c>
      <c r="D67" s="27" t="s">
        <v>162</v>
      </c>
      <c r="E67" s="6" t="s">
        <v>163</v>
      </c>
      <c r="F67" s="4">
        <v>6067</v>
      </c>
      <c r="G67" s="4">
        <v>6067</v>
      </c>
      <c r="H67" s="4">
        <v>6067</v>
      </c>
      <c r="I67" s="4">
        <v>6067</v>
      </c>
      <c r="J67" s="4">
        <v>6067</v>
      </c>
      <c r="K67" s="7">
        <f t="shared" si="0"/>
        <v>30335</v>
      </c>
    </row>
    <row r="68" spans="1:11" ht="25.5">
      <c r="A68" s="18" t="s">
        <v>715</v>
      </c>
      <c r="B68" s="27" t="s">
        <v>571</v>
      </c>
      <c r="C68" s="27" t="s">
        <v>164</v>
      </c>
      <c r="D68" s="27" t="s">
        <v>165</v>
      </c>
      <c r="E68" s="6" t="s">
        <v>166</v>
      </c>
      <c r="F68" s="4">
        <v>16142</v>
      </c>
      <c r="G68" s="4">
        <v>16142</v>
      </c>
      <c r="H68" s="4">
        <v>16142</v>
      </c>
      <c r="I68" s="4">
        <v>16142</v>
      </c>
      <c r="J68" s="4">
        <v>16142</v>
      </c>
      <c r="K68" s="7">
        <f aca="true" t="shared" si="1" ref="K68:K129">SUM(F68:J68)</f>
        <v>80710</v>
      </c>
    </row>
    <row r="69" spans="1:11" ht="38.25">
      <c r="A69" s="18" t="s">
        <v>716</v>
      </c>
      <c r="B69" s="27" t="s">
        <v>966</v>
      </c>
      <c r="C69" s="27" t="s">
        <v>167</v>
      </c>
      <c r="D69" s="27" t="s">
        <v>51</v>
      </c>
      <c r="E69" s="6" t="s">
        <v>168</v>
      </c>
      <c r="F69" s="4">
        <v>10726</v>
      </c>
      <c r="G69" s="4">
        <v>10726</v>
      </c>
      <c r="H69" s="4">
        <v>10726</v>
      </c>
      <c r="I69" s="4">
        <v>10726</v>
      </c>
      <c r="J69" s="4">
        <v>10726</v>
      </c>
      <c r="K69" s="7">
        <f t="shared" si="1"/>
        <v>53630</v>
      </c>
    </row>
    <row r="70" spans="1:11" ht="38.25">
      <c r="A70" s="18" t="s">
        <v>717</v>
      </c>
      <c r="B70" s="27" t="s">
        <v>967</v>
      </c>
      <c r="C70" s="27" t="s">
        <v>169</v>
      </c>
      <c r="D70" s="27" t="s">
        <v>170</v>
      </c>
      <c r="E70" s="6" t="s">
        <v>171</v>
      </c>
      <c r="F70" s="4">
        <v>49556</v>
      </c>
      <c r="G70" s="4">
        <v>49556</v>
      </c>
      <c r="H70" s="4">
        <v>49556</v>
      </c>
      <c r="I70" s="4">
        <v>49556</v>
      </c>
      <c r="J70" s="4">
        <v>49556</v>
      </c>
      <c r="K70" s="7">
        <f t="shared" si="1"/>
        <v>247780</v>
      </c>
    </row>
    <row r="71" spans="1:11" ht="51">
      <c r="A71" s="18" t="s">
        <v>651</v>
      </c>
      <c r="B71" s="27" t="s">
        <v>572</v>
      </c>
      <c r="C71" s="27" t="s">
        <v>172</v>
      </c>
      <c r="D71" s="27" t="s">
        <v>173</v>
      </c>
      <c r="E71" s="6" t="s">
        <v>174</v>
      </c>
      <c r="F71" s="4">
        <v>5882</v>
      </c>
      <c r="G71" s="4">
        <v>5882</v>
      </c>
      <c r="H71" s="4">
        <v>5882</v>
      </c>
      <c r="I71" s="4">
        <v>5882</v>
      </c>
      <c r="J71" s="4">
        <v>5882</v>
      </c>
      <c r="K71" s="7">
        <f t="shared" si="1"/>
        <v>29410</v>
      </c>
    </row>
    <row r="72" spans="1:11" ht="38.25">
      <c r="A72" s="18" t="s">
        <v>652</v>
      </c>
      <c r="B72" s="27" t="s">
        <v>573</v>
      </c>
      <c r="C72" s="27" t="s">
        <v>172</v>
      </c>
      <c r="D72" s="27" t="s">
        <v>175</v>
      </c>
      <c r="E72" s="6" t="s">
        <v>176</v>
      </c>
      <c r="F72" s="4">
        <v>2752</v>
      </c>
      <c r="G72" s="4">
        <v>2752</v>
      </c>
      <c r="H72" s="4">
        <v>2752</v>
      </c>
      <c r="I72" s="4">
        <v>2752</v>
      </c>
      <c r="J72" s="4">
        <v>2752</v>
      </c>
      <c r="K72" s="7">
        <f t="shared" si="1"/>
        <v>13760</v>
      </c>
    </row>
    <row r="73" spans="1:11" ht="63.75">
      <c r="A73" s="18" t="s">
        <v>653</v>
      </c>
      <c r="B73" s="27" t="s">
        <v>968</v>
      </c>
      <c r="C73" s="27" t="s">
        <v>865</v>
      </c>
      <c r="D73" s="27" t="s">
        <v>866</v>
      </c>
      <c r="E73" s="6" t="s">
        <v>177</v>
      </c>
      <c r="F73" s="4">
        <v>6661</v>
      </c>
      <c r="G73" s="4">
        <v>6661</v>
      </c>
      <c r="H73" s="4">
        <v>6661</v>
      </c>
      <c r="I73" s="4">
        <v>6661</v>
      </c>
      <c r="J73" s="4">
        <v>6661</v>
      </c>
      <c r="K73" s="7">
        <f t="shared" si="1"/>
        <v>33305</v>
      </c>
    </row>
    <row r="74" spans="1:11" ht="25.5">
      <c r="A74" s="18" t="s">
        <v>718</v>
      </c>
      <c r="B74" s="27" t="s">
        <v>969</v>
      </c>
      <c r="C74" s="27" t="s">
        <v>867</v>
      </c>
      <c r="D74" s="27" t="s">
        <v>868</v>
      </c>
      <c r="E74" s="6" t="s">
        <v>178</v>
      </c>
      <c r="F74" s="4">
        <v>24012</v>
      </c>
      <c r="G74" s="4">
        <v>24012</v>
      </c>
      <c r="H74" s="4">
        <v>24012</v>
      </c>
      <c r="I74" s="4">
        <v>24012</v>
      </c>
      <c r="J74" s="4">
        <v>24012</v>
      </c>
      <c r="K74" s="7">
        <f t="shared" si="1"/>
        <v>120060</v>
      </c>
    </row>
    <row r="75" spans="1:11" ht="25.5">
      <c r="A75" s="18" t="s">
        <v>719</v>
      </c>
      <c r="B75" s="27" t="s">
        <v>574</v>
      </c>
      <c r="C75" s="27" t="s">
        <v>871</v>
      </c>
      <c r="D75" s="27" t="s">
        <v>871</v>
      </c>
      <c r="E75" s="6" t="s">
        <v>179</v>
      </c>
      <c r="F75" s="4">
        <v>34040</v>
      </c>
      <c r="G75" s="4">
        <v>34040</v>
      </c>
      <c r="H75" s="4">
        <v>34040</v>
      </c>
      <c r="I75" s="4">
        <v>34040</v>
      </c>
      <c r="J75" s="4">
        <v>34040</v>
      </c>
      <c r="K75" s="7">
        <f t="shared" si="1"/>
        <v>170200</v>
      </c>
    </row>
    <row r="76" spans="1:11" ht="38.25">
      <c r="A76" s="18" t="s">
        <v>720</v>
      </c>
      <c r="B76" s="27" t="s">
        <v>575</v>
      </c>
      <c r="C76" s="27" t="s">
        <v>180</v>
      </c>
      <c r="D76" s="27" t="s">
        <v>181</v>
      </c>
      <c r="E76" s="6" t="s">
        <v>182</v>
      </c>
      <c r="F76" s="4">
        <v>98085</v>
      </c>
      <c r="G76" s="4">
        <v>98085</v>
      </c>
      <c r="H76" s="4">
        <v>98085</v>
      </c>
      <c r="I76" s="4">
        <v>98085</v>
      </c>
      <c r="J76" s="4">
        <v>98085</v>
      </c>
      <c r="K76" s="7">
        <f t="shared" si="1"/>
        <v>490425</v>
      </c>
    </row>
    <row r="77" spans="1:11" ht="25.5">
      <c r="A77" s="18" t="s">
        <v>721</v>
      </c>
      <c r="B77" s="27" t="s">
        <v>576</v>
      </c>
      <c r="C77" s="27" t="s">
        <v>183</v>
      </c>
      <c r="D77" s="27" t="s">
        <v>184</v>
      </c>
      <c r="E77" s="6" t="s">
        <v>185</v>
      </c>
      <c r="F77" s="4">
        <v>219174</v>
      </c>
      <c r="G77" s="4">
        <v>219174</v>
      </c>
      <c r="H77" s="4">
        <v>219174</v>
      </c>
      <c r="I77" s="4">
        <v>219174</v>
      </c>
      <c r="J77" s="4">
        <v>219174</v>
      </c>
      <c r="K77" s="7">
        <f t="shared" si="1"/>
        <v>1095870</v>
      </c>
    </row>
    <row r="78" spans="1:11" ht="25.5">
      <c r="A78" s="18" t="s">
        <v>722</v>
      </c>
      <c r="B78" s="27" t="s">
        <v>189</v>
      </c>
      <c r="C78" s="27" t="s">
        <v>186</v>
      </c>
      <c r="D78" s="27" t="s">
        <v>187</v>
      </c>
      <c r="E78" s="6" t="s">
        <v>188</v>
      </c>
      <c r="F78" s="4">
        <f>60837+1928</f>
        <v>62765</v>
      </c>
      <c r="G78" s="4">
        <v>60837</v>
      </c>
      <c r="H78" s="4">
        <v>60837</v>
      </c>
      <c r="I78" s="4">
        <v>60837</v>
      </c>
      <c r="J78" s="4">
        <v>60837</v>
      </c>
      <c r="K78" s="7">
        <f t="shared" si="1"/>
        <v>306113</v>
      </c>
    </row>
    <row r="79" spans="1:11" ht="25.5">
      <c r="A79" s="18" t="s">
        <v>723</v>
      </c>
      <c r="B79" s="27" t="s">
        <v>193</v>
      </c>
      <c r="C79" s="27" t="s">
        <v>190</v>
      </c>
      <c r="D79" s="27" t="s">
        <v>191</v>
      </c>
      <c r="E79" s="6" t="s">
        <v>192</v>
      </c>
      <c r="F79" s="4">
        <f>14744+6761</f>
        <v>21505</v>
      </c>
      <c r="G79" s="4">
        <v>14744</v>
      </c>
      <c r="H79" s="4">
        <v>14744</v>
      </c>
      <c r="I79" s="4">
        <v>14744</v>
      </c>
      <c r="J79" s="4">
        <v>14744</v>
      </c>
      <c r="K79" s="7">
        <f t="shared" si="1"/>
        <v>80481</v>
      </c>
    </row>
    <row r="80" spans="1:11" ht="25.5">
      <c r="A80" s="18" t="s">
        <v>724</v>
      </c>
      <c r="B80" s="27" t="s">
        <v>577</v>
      </c>
      <c r="C80" s="27" t="s">
        <v>194</v>
      </c>
      <c r="D80" s="27" t="s">
        <v>195</v>
      </c>
      <c r="E80" s="6" t="s">
        <v>196</v>
      </c>
      <c r="F80" s="4">
        <v>19799</v>
      </c>
      <c r="G80" s="4">
        <v>19799</v>
      </c>
      <c r="H80" s="4">
        <v>19799</v>
      </c>
      <c r="I80" s="4">
        <v>19799</v>
      </c>
      <c r="J80" s="4">
        <v>19799</v>
      </c>
      <c r="K80" s="7">
        <f t="shared" si="1"/>
        <v>98995</v>
      </c>
    </row>
    <row r="81" spans="1:11" ht="25.5">
      <c r="A81" s="18" t="s">
        <v>725</v>
      </c>
      <c r="B81" s="27" t="s">
        <v>970</v>
      </c>
      <c r="C81" s="27" t="s">
        <v>197</v>
      </c>
      <c r="D81" s="27" t="s">
        <v>198</v>
      </c>
      <c r="E81" s="6" t="s">
        <v>199</v>
      </c>
      <c r="F81" s="4">
        <v>1085</v>
      </c>
      <c r="G81" s="4">
        <v>1085</v>
      </c>
      <c r="H81" s="4">
        <v>1085</v>
      </c>
      <c r="I81" s="4">
        <v>1085</v>
      </c>
      <c r="J81" s="4">
        <v>1085</v>
      </c>
      <c r="K81" s="7">
        <f t="shared" si="1"/>
        <v>5425</v>
      </c>
    </row>
    <row r="82" spans="1:11" ht="25.5">
      <c r="A82" s="18" t="s">
        <v>726</v>
      </c>
      <c r="B82" s="27" t="s">
        <v>727</v>
      </c>
      <c r="C82" s="27" t="s">
        <v>200</v>
      </c>
      <c r="D82" s="27" t="s">
        <v>201</v>
      </c>
      <c r="E82" s="6" t="s">
        <v>202</v>
      </c>
      <c r="F82" s="4">
        <f>155279+3923</f>
        <v>159202</v>
      </c>
      <c r="G82" s="4">
        <v>155279</v>
      </c>
      <c r="H82" s="4">
        <v>155279</v>
      </c>
      <c r="I82" s="4">
        <v>155279</v>
      </c>
      <c r="J82" s="4">
        <v>155279</v>
      </c>
      <c r="K82" s="7">
        <f t="shared" si="1"/>
        <v>780318</v>
      </c>
    </row>
    <row r="83" spans="1:11" ht="38.25">
      <c r="A83" s="18" t="s">
        <v>728</v>
      </c>
      <c r="B83" s="27" t="s">
        <v>204</v>
      </c>
      <c r="C83" s="27" t="s">
        <v>729</v>
      </c>
      <c r="D83" s="27" t="s">
        <v>730</v>
      </c>
      <c r="E83" s="6" t="s">
        <v>203</v>
      </c>
      <c r="F83" s="4">
        <v>16701</v>
      </c>
      <c r="G83" s="4">
        <v>16701</v>
      </c>
      <c r="H83" s="4">
        <v>16701</v>
      </c>
      <c r="I83" s="4">
        <v>16701</v>
      </c>
      <c r="J83" s="4">
        <v>16701</v>
      </c>
      <c r="K83" s="7">
        <f t="shared" si="1"/>
        <v>83505</v>
      </c>
    </row>
    <row r="84" spans="1:11" ht="38.25">
      <c r="A84" s="18" t="s">
        <v>731</v>
      </c>
      <c r="B84" s="27" t="s">
        <v>578</v>
      </c>
      <c r="C84" s="27" t="s">
        <v>205</v>
      </c>
      <c r="D84" s="27" t="s">
        <v>206</v>
      </c>
      <c r="E84" s="6" t="s">
        <v>207</v>
      </c>
      <c r="F84" s="4">
        <v>6757</v>
      </c>
      <c r="G84" s="4">
        <v>6757</v>
      </c>
      <c r="H84" s="4">
        <v>6757</v>
      </c>
      <c r="I84" s="4">
        <v>6757</v>
      </c>
      <c r="J84" s="4">
        <v>6757</v>
      </c>
      <c r="K84" s="7">
        <f t="shared" si="1"/>
        <v>33785</v>
      </c>
    </row>
    <row r="85" spans="1:11" ht="25.5">
      <c r="A85" s="18" t="s">
        <v>732</v>
      </c>
      <c r="B85" s="27" t="s">
        <v>579</v>
      </c>
      <c r="C85" s="27" t="s">
        <v>77</v>
      </c>
      <c r="D85" s="27" t="s">
        <v>872</v>
      </c>
      <c r="E85" s="6" t="s">
        <v>78</v>
      </c>
      <c r="F85" s="4">
        <v>8934</v>
      </c>
      <c r="G85" s="4">
        <v>8934</v>
      </c>
      <c r="H85" s="4">
        <v>8934</v>
      </c>
      <c r="I85" s="4">
        <v>8934</v>
      </c>
      <c r="J85" s="4">
        <v>8934</v>
      </c>
      <c r="K85" s="7">
        <f t="shared" si="1"/>
        <v>44670</v>
      </c>
    </row>
    <row r="86" spans="1:11" ht="25.5">
      <c r="A86" s="18" t="s">
        <v>733</v>
      </c>
      <c r="B86" s="27" t="s">
        <v>971</v>
      </c>
      <c r="C86" s="27" t="s">
        <v>208</v>
      </c>
      <c r="D86" s="27" t="s">
        <v>209</v>
      </c>
      <c r="E86" s="6" t="s">
        <v>210</v>
      </c>
      <c r="F86" s="4">
        <v>79094</v>
      </c>
      <c r="G86" s="4">
        <v>79094</v>
      </c>
      <c r="H86" s="4">
        <v>79094</v>
      </c>
      <c r="I86" s="4">
        <v>79094</v>
      </c>
      <c r="J86" s="4">
        <v>79094</v>
      </c>
      <c r="K86" s="7">
        <f t="shared" si="1"/>
        <v>395470</v>
      </c>
    </row>
    <row r="87" spans="1:11" ht="38.25">
      <c r="A87" s="18" t="s">
        <v>734</v>
      </c>
      <c r="B87" s="27" t="s">
        <v>972</v>
      </c>
      <c r="C87" s="27" t="s">
        <v>211</v>
      </c>
      <c r="D87" s="27" t="s">
        <v>212</v>
      </c>
      <c r="E87" s="6" t="s">
        <v>213</v>
      </c>
      <c r="F87" s="4">
        <v>5752</v>
      </c>
      <c r="G87" s="4">
        <v>5752</v>
      </c>
      <c r="H87" s="4">
        <v>5752</v>
      </c>
      <c r="I87" s="4">
        <v>5752</v>
      </c>
      <c r="J87" s="4">
        <v>5752</v>
      </c>
      <c r="K87" s="7">
        <f t="shared" si="1"/>
        <v>28760</v>
      </c>
    </row>
    <row r="88" spans="1:11" ht="25.5">
      <c r="A88" s="18" t="s">
        <v>735</v>
      </c>
      <c r="B88" s="27" t="s">
        <v>973</v>
      </c>
      <c r="C88" s="27" t="s">
        <v>214</v>
      </c>
      <c r="D88" s="27" t="s">
        <v>215</v>
      </c>
      <c r="E88" s="6" t="s">
        <v>216</v>
      </c>
      <c r="F88" s="4">
        <v>13110</v>
      </c>
      <c r="G88" s="4">
        <v>13110</v>
      </c>
      <c r="H88" s="4">
        <v>13110</v>
      </c>
      <c r="I88" s="4">
        <v>13110</v>
      </c>
      <c r="J88" s="4">
        <v>13110</v>
      </c>
      <c r="K88" s="7">
        <f t="shared" si="1"/>
        <v>65550</v>
      </c>
    </row>
    <row r="89" spans="1:11" ht="25.5">
      <c r="A89" s="18" t="s">
        <v>736</v>
      </c>
      <c r="B89" s="27" t="s">
        <v>580</v>
      </c>
      <c r="C89" s="27" t="s">
        <v>217</v>
      </c>
      <c r="D89" s="27" t="s">
        <v>218</v>
      </c>
      <c r="E89" s="6" t="s">
        <v>219</v>
      </c>
      <c r="F89" s="4">
        <v>25040</v>
      </c>
      <c r="G89" s="4">
        <v>25040</v>
      </c>
      <c r="H89" s="4">
        <v>25040</v>
      </c>
      <c r="I89" s="4">
        <v>25040</v>
      </c>
      <c r="J89" s="4">
        <v>25040</v>
      </c>
      <c r="K89" s="7">
        <f t="shared" si="1"/>
        <v>125200</v>
      </c>
    </row>
    <row r="90" spans="1:11" ht="38.25">
      <c r="A90" s="18" t="s">
        <v>737</v>
      </c>
      <c r="B90" s="27" t="s">
        <v>581</v>
      </c>
      <c r="C90" s="27" t="s">
        <v>217</v>
      </c>
      <c r="D90" s="27" t="s">
        <v>220</v>
      </c>
      <c r="E90" s="6" t="s">
        <v>221</v>
      </c>
      <c r="F90" s="4">
        <v>4110</v>
      </c>
      <c r="G90" s="4">
        <v>4110</v>
      </c>
      <c r="H90" s="4">
        <v>4110</v>
      </c>
      <c r="I90" s="4">
        <v>4110</v>
      </c>
      <c r="J90" s="4">
        <v>4110</v>
      </c>
      <c r="K90" s="7">
        <f t="shared" si="1"/>
        <v>20550</v>
      </c>
    </row>
    <row r="91" spans="1:11" ht="25.5">
      <c r="A91" s="18" t="s">
        <v>738</v>
      </c>
      <c r="B91" s="27" t="s">
        <v>532</v>
      </c>
      <c r="C91" s="27" t="s">
        <v>531</v>
      </c>
      <c r="D91" s="27" t="s">
        <v>222</v>
      </c>
      <c r="E91" s="6" t="s">
        <v>223</v>
      </c>
      <c r="F91" s="4">
        <v>26736</v>
      </c>
      <c r="G91" s="4">
        <v>26736</v>
      </c>
      <c r="H91" s="4">
        <v>26736</v>
      </c>
      <c r="I91" s="4">
        <v>26736</v>
      </c>
      <c r="J91" s="4">
        <v>26736</v>
      </c>
      <c r="K91" s="7">
        <f t="shared" si="1"/>
        <v>133680</v>
      </c>
    </row>
    <row r="92" spans="1:11" ht="25.5">
      <c r="A92" s="18" t="s">
        <v>740</v>
      </c>
      <c r="B92" s="27" t="s">
        <v>739</v>
      </c>
      <c r="C92" s="27" t="s">
        <v>513</v>
      </c>
      <c r="D92" s="27" t="s">
        <v>224</v>
      </c>
      <c r="E92" s="6" t="s">
        <v>225</v>
      </c>
      <c r="F92" s="4">
        <v>11740</v>
      </c>
      <c r="G92" s="4">
        <v>11740</v>
      </c>
      <c r="H92" s="4">
        <v>11740</v>
      </c>
      <c r="I92" s="4">
        <v>11740</v>
      </c>
      <c r="J92" s="4">
        <v>11740</v>
      </c>
      <c r="K92" s="7">
        <f t="shared" si="1"/>
        <v>58700</v>
      </c>
    </row>
    <row r="93" spans="1:11" ht="25.5">
      <c r="A93" s="18" t="s">
        <v>741</v>
      </c>
      <c r="B93" s="27" t="s">
        <v>974</v>
      </c>
      <c r="C93" s="27" t="s">
        <v>226</v>
      </c>
      <c r="D93" s="27" t="s">
        <v>227</v>
      </c>
      <c r="E93" s="6" t="s">
        <v>228</v>
      </c>
      <c r="F93" s="4">
        <v>1525</v>
      </c>
      <c r="G93" s="4">
        <v>1525</v>
      </c>
      <c r="H93" s="4">
        <v>1525</v>
      </c>
      <c r="I93" s="4">
        <v>1525</v>
      </c>
      <c r="J93" s="4">
        <v>1525</v>
      </c>
      <c r="K93" s="7">
        <f t="shared" si="1"/>
        <v>7625</v>
      </c>
    </row>
    <row r="94" spans="1:11" ht="38.25">
      <c r="A94" s="18" t="s">
        <v>742</v>
      </c>
      <c r="B94" s="27" t="s">
        <v>582</v>
      </c>
      <c r="C94" s="27" t="s">
        <v>229</v>
      </c>
      <c r="D94" s="27" t="s">
        <v>230</v>
      </c>
      <c r="E94" s="6" t="s">
        <v>231</v>
      </c>
      <c r="F94" s="4">
        <v>14737</v>
      </c>
      <c r="G94" s="4">
        <v>14737</v>
      </c>
      <c r="H94" s="4">
        <v>14737</v>
      </c>
      <c r="I94" s="4">
        <v>14737</v>
      </c>
      <c r="J94" s="4">
        <v>14737</v>
      </c>
      <c r="K94" s="7">
        <f t="shared" si="1"/>
        <v>73685</v>
      </c>
    </row>
    <row r="95" spans="1:11" ht="51">
      <c r="A95" s="18" t="s">
        <v>743</v>
      </c>
      <c r="B95" s="27" t="s">
        <v>975</v>
      </c>
      <c r="C95" s="27" t="s">
        <v>623</v>
      </c>
      <c r="D95" s="27" t="s">
        <v>624</v>
      </c>
      <c r="E95" s="6" t="s">
        <v>625</v>
      </c>
      <c r="F95" s="4">
        <v>11241</v>
      </c>
      <c r="G95" s="4">
        <v>11241</v>
      </c>
      <c r="H95" s="4">
        <v>11241</v>
      </c>
      <c r="I95" s="4">
        <v>11241</v>
      </c>
      <c r="J95" s="4">
        <v>11241</v>
      </c>
      <c r="K95" s="7">
        <f t="shared" si="1"/>
        <v>56205</v>
      </c>
    </row>
    <row r="96" spans="1:11" ht="25.5">
      <c r="A96" s="18" t="s">
        <v>744</v>
      </c>
      <c r="B96" s="27" t="s">
        <v>583</v>
      </c>
      <c r="C96" s="27" t="s">
        <v>232</v>
      </c>
      <c r="D96" s="27" t="s">
        <v>233</v>
      </c>
      <c r="E96" s="6" t="s">
        <v>234</v>
      </c>
      <c r="F96" s="4">
        <v>43824</v>
      </c>
      <c r="G96" s="4">
        <v>43824</v>
      </c>
      <c r="H96" s="4">
        <v>43824</v>
      </c>
      <c r="I96" s="4">
        <v>43824</v>
      </c>
      <c r="J96" s="4">
        <v>43824</v>
      </c>
      <c r="K96" s="7">
        <f t="shared" si="1"/>
        <v>219120</v>
      </c>
    </row>
    <row r="97" spans="1:11" ht="38.25">
      <c r="A97" s="18" t="s">
        <v>745</v>
      </c>
      <c r="B97" s="27" t="s">
        <v>584</v>
      </c>
      <c r="C97" s="27" t="s">
        <v>235</v>
      </c>
      <c r="D97" s="27" t="s">
        <v>236</v>
      </c>
      <c r="E97" s="6" t="s">
        <v>237</v>
      </c>
      <c r="F97" s="4">
        <v>6540</v>
      </c>
      <c r="G97" s="4">
        <v>6540</v>
      </c>
      <c r="H97" s="4">
        <v>6540</v>
      </c>
      <c r="I97" s="4">
        <v>6540</v>
      </c>
      <c r="J97" s="4">
        <v>6540</v>
      </c>
      <c r="K97" s="7">
        <f t="shared" si="1"/>
        <v>32700</v>
      </c>
    </row>
    <row r="98" spans="1:11" ht="25.5">
      <c r="A98" s="18" t="s">
        <v>746</v>
      </c>
      <c r="B98" s="27" t="s">
        <v>241</v>
      </c>
      <c r="C98" s="27" t="s">
        <v>238</v>
      </c>
      <c r="D98" s="27" t="s">
        <v>239</v>
      </c>
      <c r="E98" s="6" t="s">
        <v>240</v>
      </c>
      <c r="F98" s="4">
        <v>34922</v>
      </c>
      <c r="G98" s="4">
        <v>34922</v>
      </c>
      <c r="H98" s="4">
        <v>34922</v>
      </c>
      <c r="I98" s="4">
        <v>34922</v>
      </c>
      <c r="J98" s="4">
        <v>34922</v>
      </c>
      <c r="K98" s="7">
        <f t="shared" si="1"/>
        <v>174610</v>
      </c>
    </row>
    <row r="99" spans="1:11" ht="38.25">
      <c r="A99" s="18" t="s">
        <v>747</v>
      </c>
      <c r="B99" s="27" t="s">
        <v>242</v>
      </c>
      <c r="C99" s="27" t="s">
        <v>748</v>
      </c>
      <c r="D99" s="27" t="s">
        <v>874</v>
      </c>
      <c r="E99" s="6" t="s">
        <v>515</v>
      </c>
      <c r="F99" s="4">
        <f>10379+25275</f>
        <v>35654</v>
      </c>
      <c r="G99" s="4">
        <v>10379</v>
      </c>
      <c r="H99" s="4">
        <v>10379</v>
      </c>
      <c r="I99" s="4">
        <v>10379</v>
      </c>
      <c r="J99" s="4">
        <v>10379</v>
      </c>
      <c r="K99" s="7">
        <f t="shared" si="1"/>
        <v>77170</v>
      </c>
    </row>
    <row r="100" spans="1:11" ht="25.5">
      <c r="A100" s="18" t="s">
        <v>749</v>
      </c>
      <c r="B100" s="27" t="s">
        <v>976</v>
      </c>
      <c r="C100" s="27" t="s">
        <v>243</v>
      </c>
      <c r="D100" s="27" t="s">
        <v>244</v>
      </c>
      <c r="E100" s="6" t="s">
        <v>245</v>
      </c>
      <c r="F100" s="4">
        <v>5839</v>
      </c>
      <c r="G100" s="4">
        <v>5839</v>
      </c>
      <c r="H100" s="4">
        <v>5839</v>
      </c>
      <c r="I100" s="4">
        <v>5839</v>
      </c>
      <c r="J100" s="4">
        <v>5839</v>
      </c>
      <c r="K100" s="7">
        <f t="shared" si="1"/>
        <v>29195</v>
      </c>
    </row>
    <row r="101" spans="1:11" ht="25.5">
      <c r="A101" s="18" t="s">
        <v>751</v>
      </c>
      <c r="B101" s="27" t="s">
        <v>977</v>
      </c>
      <c r="C101" s="27" t="s">
        <v>750</v>
      </c>
      <c r="D101" s="27" t="s">
        <v>246</v>
      </c>
      <c r="E101" s="6" t="s">
        <v>247</v>
      </c>
      <c r="F101" s="4">
        <v>38661</v>
      </c>
      <c r="G101" s="4">
        <v>38661</v>
      </c>
      <c r="H101" s="4">
        <v>38661</v>
      </c>
      <c r="I101" s="4">
        <v>38661</v>
      </c>
      <c r="J101" s="4">
        <v>38661</v>
      </c>
      <c r="K101" s="7">
        <f t="shared" si="1"/>
        <v>193305</v>
      </c>
    </row>
    <row r="102" spans="1:11" ht="25.5">
      <c r="A102" s="18" t="s">
        <v>752</v>
      </c>
      <c r="B102" s="27" t="s">
        <v>585</v>
      </c>
      <c r="C102" s="27" t="s">
        <v>507</v>
      </c>
      <c r="D102" s="27" t="s">
        <v>506</v>
      </c>
      <c r="E102" s="6" t="s">
        <v>248</v>
      </c>
      <c r="F102" s="4">
        <v>6143</v>
      </c>
      <c r="G102" s="4">
        <v>6143</v>
      </c>
      <c r="H102" s="4">
        <v>6143</v>
      </c>
      <c r="I102" s="4">
        <v>6143</v>
      </c>
      <c r="J102" s="4">
        <v>6143</v>
      </c>
      <c r="K102" s="7">
        <f t="shared" si="1"/>
        <v>30715</v>
      </c>
    </row>
    <row r="103" spans="1:11" ht="38.25">
      <c r="A103" s="18" t="s">
        <v>753</v>
      </c>
      <c r="B103" s="27" t="s">
        <v>978</v>
      </c>
      <c r="C103" s="27" t="s">
        <v>249</v>
      </c>
      <c r="D103" s="27" t="s">
        <v>250</v>
      </c>
      <c r="E103" s="6" t="s">
        <v>251</v>
      </c>
      <c r="F103" s="4">
        <v>87432</v>
      </c>
      <c r="G103" s="4">
        <v>87432</v>
      </c>
      <c r="H103" s="4">
        <v>87432</v>
      </c>
      <c r="I103" s="4">
        <v>87432</v>
      </c>
      <c r="J103" s="4">
        <v>87432</v>
      </c>
      <c r="K103" s="7">
        <f t="shared" si="1"/>
        <v>437160</v>
      </c>
    </row>
    <row r="104" spans="1:11" ht="25.5">
      <c r="A104" s="18" t="s">
        <v>754</v>
      </c>
      <c r="B104" s="27" t="s">
        <v>253</v>
      </c>
      <c r="C104" s="27" t="s">
        <v>511</v>
      </c>
      <c r="D104" s="27" t="s">
        <v>511</v>
      </c>
      <c r="E104" s="6" t="s">
        <v>252</v>
      </c>
      <c r="F104" s="4">
        <f>24817+1388</f>
        <v>26205</v>
      </c>
      <c r="G104" s="4">
        <v>24817</v>
      </c>
      <c r="H104" s="4">
        <v>24817</v>
      </c>
      <c r="I104" s="4">
        <v>24817</v>
      </c>
      <c r="J104" s="4">
        <v>24817</v>
      </c>
      <c r="K104" s="7">
        <f t="shared" si="1"/>
        <v>125473</v>
      </c>
    </row>
    <row r="105" spans="1:11" ht="38.25">
      <c r="A105" s="18" t="s">
        <v>755</v>
      </c>
      <c r="B105" s="27" t="s">
        <v>586</v>
      </c>
      <c r="C105" s="27" t="s">
        <v>254</v>
      </c>
      <c r="D105" s="27" t="s">
        <v>255</v>
      </c>
      <c r="E105" s="6" t="s">
        <v>256</v>
      </c>
      <c r="F105" s="4">
        <v>78744</v>
      </c>
      <c r="G105" s="4">
        <v>78744</v>
      </c>
      <c r="H105" s="4">
        <v>78744</v>
      </c>
      <c r="I105" s="4">
        <v>78744</v>
      </c>
      <c r="J105" s="4">
        <v>78744</v>
      </c>
      <c r="K105" s="7">
        <f t="shared" si="1"/>
        <v>393720</v>
      </c>
    </row>
    <row r="106" spans="1:11" ht="38.25">
      <c r="A106" s="18" t="s">
        <v>756</v>
      </c>
      <c r="B106" s="27" t="s">
        <v>979</v>
      </c>
      <c r="C106" s="27" t="s">
        <v>257</v>
      </c>
      <c r="D106" s="27" t="s">
        <v>258</v>
      </c>
      <c r="E106" s="6" t="s">
        <v>259</v>
      </c>
      <c r="F106" s="4">
        <f>3610+177</f>
        <v>3787</v>
      </c>
      <c r="G106" s="4">
        <v>3610</v>
      </c>
      <c r="H106" s="4">
        <v>3610</v>
      </c>
      <c r="I106" s="4">
        <v>3610</v>
      </c>
      <c r="J106" s="4">
        <v>3610</v>
      </c>
      <c r="K106" s="7">
        <f t="shared" si="1"/>
        <v>18227</v>
      </c>
    </row>
    <row r="107" spans="1:11" ht="25.5">
      <c r="A107" s="18" t="s">
        <v>757</v>
      </c>
      <c r="B107" s="27" t="s">
        <v>980</v>
      </c>
      <c r="C107" s="27" t="s">
        <v>260</v>
      </c>
      <c r="D107" s="27" t="s">
        <v>587</v>
      </c>
      <c r="E107" s="6" t="s">
        <v>261</v>
      </c>
      <c r="F107" s="4">
        <v>8613</v>
      </c>
      <c r="G107" s="4">
        <v>8613</v>
      </c>
      <c r="H107" s="4">
        <v>8613</v>
      </c>
      <c r="I107" s="4">
        <v>8613</v>
      </c>
      <c r="J107" s="4">
        <v>8613</v>
      </c>
      <c r="K107" s="7">
        <f t="shared" si="1"/>
        <v>43065</v>
      </c>
    </row>
    <row r="108" spans="1:11" ht="51">
      <c r="A108" s="18" t="s">
        <v>758</v>
      </c>
      <c r="B108" s="27" t="s">
        <v>981</v>
      </c>
      <c r="C108" s="27" t="s">
        <v>260</v>
      </c>
      <c r="D108" s="27" t="s">
        <v>262</v>
      </c>
      <c r="E108" s="6" t="s">
        <v>263</v>
      </c>
      <c r="F108" s="4">
        <v>13688</v>
      </c>
      <c r="G108" s="4">
        <v>13688</v>
      </c>
      <c r="H108" s="4">
        <v>13688</v>
      </c>
      <c r="I108" s="4">
        <v>13688</v>
      </c>
      <c r="J108" s="4">
        <v>13688</v>
      </c>
      <c r="K108" s="7">
        <f t="shared" si="1"/>
        <v>68440</v>
      </c>
    </row>
    <row r="109" spans="1:11" ht="25.5">
      <c r="A109" s="18" t="s">
        <v>759</v>
      </c>
      <c r="B109" s="27" t="s">
        <v>588</v>
      </c>
      <c r="C109" s="27" t="s">
        <v>260</v>
      </c>
      <c r="D109" s="27" t="s">
        <v>264</v>
      </c>
      <c r="E109" s="6" t="s">
        <v>265</v>
      </c>
      <c r="F109" s="4">
        <v>22524</v>
      </c>
      <c r="G109" s="4">
        <v>22524</v>
      </c>
      <c r="H109" s="4">
        <v>22524</v>
      </c>
      <c r="I109" s="4">
        <v>22524</v>
      </c>
      <c r="J109" s="4">
        <v>22524</v>
      </c>
      <c r="K109" s="7">
        <f t="shared" si="1"/>
        <v>112620</v>
      </c>
    </row>
    <row r="110" spans="1:11" ht="38.25">
      <c r="A110" s="18" t="s">
        <v>862</v>
      </c>
      <c r="B110" s="27" t="s">
        <v>589</v>
      </c>
      <c r="C110" s="27" t="s">
        <v>260</v>
      </c>
      <c r="D110" s="27" t="s">
        <v>266</v>
      </c>
      <c r="E110" s="6" t="s">
        <v>267</v>
      </c>
      <c r="F110" s="4">
        <v>10014</v>
      </c>
      <c r="G110" s="4">
        <v>10014</v>
      </c>
      <c r="H110" s="4">
        <v>10014</v>
      </c>
      <c r="I110" s="4">
        <v>10014</v>
      </c>
      <c r="J110" s="4">
        <v>10014</v>
      </c>
      <c r="K110" s="7">
        <f t="shared" si="1"/>
        <v>50070</v>
      </c>
    </row>
    <row r="111" spans="1:11" ht="25.5">
      <c r="A111" s="18" t="s">
        <v>760</v>
      </c>
      <c r="B111" s="27" t="s">
        <v>590</v>
      </c>
      <c r="C111" s="27" t="s">
        <v>260</v>
      </c>
      <c r="D111" s="27" t="s">
        <v>268</v>
      </c>
      <c r="E111" s="6" t="s">
        <v>269</v>
      </c>
      <c r="F111" s="4">
        <v>137790</v>
      </c>
      <c r="G111" s="4">
        <v>137790</v>
      </c>
      <c r="H111" s="4">
        <v>137790</v>
      </c>
      <c r="I111" s="4">
        <v>137790</v>
      </c>
      <c r="J111" s="4">
        <v>137790</v>
      </c>
      <c r="K111" s="7">
        <f t="shared" si="1"/>
        <v>688950</v>
      </c>
    </row>
    <row r="112" spans="1:11" ht="25.5">
      <c r="A112" s="18" t="s">
        <v>761</v>
      </c>
      <c r="B112" s="27" t="s">
        <v>591</v>
      </c>
      <c r="C112" s="27" t="s">
        <v>260</v>
      </c>
      <c r="D112" s="27" t="s">
        <v>270</v>
      </c>
      <c r="E112" s="6" t="s">
        <v>271</v>
      </c>
      <c r="F112" s="4">
        <v>22696</v>
      </c>
      <c r="G112" s="4">
        <v>22696</v>
      </c>
      <c r="H112" s="4">
        <v>22696</v>
      </c>
      <c r="I112" s="4">
        <v>22696</v>
      </c>
      <c r="J112" s="4">
        <v>22696</v>
      </c>
      <c r="K112" s="7">
        <f t="shared" si="1"/>
        <v>113480</v>
      </c>
    </row>
    <row r="113" spans="1:11" ht="25.5">
      <c r="A113" s="18" t="s">
        <v>762</v>
      </c>
      <c r="B113" s="27" t="s">
        <v>592</v>
      </c>
      <c r="C113" s="27" t="s">
        <v>260</v>
      </c>
      <c r="D113" s="27" t="s">
        <v>272</v>
      </c>
      <c r="E113" s="6" t="s">
        <v>273</v>
      </c>
      <c r="F113" s="4">
        <v>26444</v>
      </c>
      <c r="G113" s="4">
        <v>26444</v>
      </c>
      <c r="H113" s="4">
        <v>26444</v>
      </c>
      <c r="I113" s="4">
        <v>26444</v>
      </c>
      <c r="J113" s="4">
        <v>26444</v>
      </c>
      <c r="K113" s="7">
        <f t="shared" si="1"/>
        <v>132220</v>
      </c>
    </row>
    <row r="114" spans="1:11" ht="25.5">
      <c r="A114" s="18" t="s">
        <v>763</v>
      </c>
      <c r="B114" s="27" t="s">
        <v>593</v>
      </c>
      <c r="C114" s="27" t="s">
        <v>260</v>
      </c>
      <c r="D114" s="27" t="s">
        <v>274</v>
      </c>
      <c r="E114" s="6" t="s">
        <v>275</v>
      </c>
      <c r="F114" s="4">
        <v>40844</v>
      </c>
      <c r="G114" s="4">
        <v>40844</v>
      </c>
      <c r="H114" s="4">
        <v>40844</v>
      </c>
      <c r="I114" s="4">
        <v>40844</v>
      </c>
      <c r="J114" s="4">
        <v>40844</v>
      </c>
      <c r="K114" s="7">
        <f t="shared" si="1"/>
        <v>204220</v>
      </c>
    </row>
    <row r="115" spans="1:11" ht="25.5">
      <c r="A115" s="18" t="s">
        <v>764</v>
      </c>
      <c r="B115" s="27" t="s">
        <v>594</v>
      </c>
      <c r="C115" s="27" t="s">
        <v>276</v>
      </c>
      <c r="D115" s="27" t="s">
        <v>277</v>
      </c>
      <c r="E115" s="6" t="s">
        <v>522</v>
      </c>
      <c r="F115" s="4">
        <f>17302+7931</f>
        <v>25233</v>
      </c>
      <c r="G115" s="4">
        <v>17302</v>
      </c>
      <c r="H115" s="4">
        <v>17302</v>
      </c>
      <c r="I115" s="4">
        <v>17302</v>
      </c>
      <c r="J115" s="4">
        <v>17302</v>
      </c>
      <c r="K115" s="7">
        <f t="shared" si="1"/>
        <v>94441</v>
      </c>
    </row>
    <row r="116" spans="1:11" ht="38.25">
      <c r="A116" s="18" t="s">
        <v>765</v>
      </c>
      <c r="B116" s="27" t="s">
        <v>595</v>
      </c>
      <c r="C116" s="27" t="s">
        <v>278</v>
      </c>
      <c r="D116" s="27" t="s">
        <v>279</v>
      </c>
      <c r="E116" s="6" t="s">
        <v>280</v>
      </c>
      <c r="F116" s="4">
        <v>5566</v>
      </c>
      <c r="G116" s="4">
        <v>5566</v>
      </c>
      <c r="H116" s="4">
        <v>5566</v>
      </c>
      <c r="I116" s="4">
        <v>5566</v>
      </c>
      <c r="J116" s="4">
        <v>5566</v>
      </c>
      <c r="K116" s="7">
        <f t="shared" si="1"/>
        <v>27830</v>
      </c>
    </row>
    <row r="117" spans="1:11" ht="38.25">
      <c r="A117" s="18" t="s">
        <v>766</v>
      </c>
      <c r="B117" s="27" t="s">
        <v>596</v>
      </c>
      <c r="C117" s="27" t="s">
        <v>281</v>
      </c>
      <c r="D117" s="27" t="s">
        <v>514</v>
      </c>
      <c r="E117" s="6" t="s">
        <v>282</v>
      </c>
      <c r="F117" s="4">
        <v>4125</v>
      </c>
      <c r="G117" s="4">
        <v>4125</v>
      </c>
      <c r="H117" s="4">
        <v>4125</v>
      </c>
      <c r="I117" s="4">
        <v>4125</v>
      </c>
      <c r="J117" s="4">
        <v>4125</v>
      </c>
      <c r="K117" s="7">
        <f t="shared" si="1"/>
        <v>20625</v>
      </c>
    </row>
    <row r="118" spans="1:11" ht="25.5">
      <c r="A118" s="18" t="s">
        <v>767</v>
      </c>
      <c r="B118" s="27" t="s">
        <v>597</v>
      </c>
      <c r="C118" s="27" t="s">
        <v>283</v>
      </c>
      <c r="D118" s="27" t="s">
        <v>284</v>
      </c>
      <c r="E118" s="6" t="s">
        <v>285</v>
      </c>
      <c r="F118" s="4">
        <v>11901</v>
      </c>
      <c r="G118" s="4">
        <v>11901</v>
      </c>
      <c r="H118" s="4">
        <v>11901</v>
      </c>
      <c r="I118" s="4">
        <v>11901</v>
      </c>
      <c r="J118" s="4">
        <v>11901</v>
      </c>
      <c r="K118" s="7">
        <f t="shared" si="1"/>
        <v>59505</v>
      </c>
    </row>
    <row r="119" spans="1:11" ht="25.5">
      <c r="A119" s="18" t="s">
        <v>768</v>
      </c>
      <c r="B119" s="27" t="s">
        <v>598</v>
      </c>
      <c r="C119" s="27" t="s">
        <v>286</v>
      </c>
      <c r="D119" s="27" t="s">
        <v>287</v>
      </c>
      <c r="E119" s="6" t="s">
        <v>288</v>
      </c>
      <c r="F119" s="4">
        <v>12854</v>
      </c>
      <c r="G119" s="4">
        <v>12854</v>
      </c>
      <c r="H119" s="4">
        <v>12854</v>
      </c>
      <c r="I119" s="4">
        <v>12854</v>
      </c>
      <c r="J119" s="4">
        <v>12854</v>
      </c>
      <c r="K119" s="7">
        <f t="shared" si="1"/>
        <v>64270</v>
      </c>
    </row>
    <row r="120" spans="1:11" ht="38.25">
      <c r="A120" s="18" t="s">
        <v>769</v>
      </c>
      <c r="B120" s="27" t="s">
        <v>599</v>
      </c>
      <c r="C120" s="27" t="s">
        <v>289</v>
      </c>
      <c r="D120" s="27" t="s">
        <v>290</v>
      </c>
      <c r="E120" s="6" t="s">
        <v>291</v>
      </c>
      <c r="F120" s="4">
        <v>13515</v>
      </c>
      <c r="G120" s="4">
        <v>13515</v>
      </c>
      <c r="H120" s="4">
        <v>13515</v>
      </c>
      <c r="I120" s="4">
        <v>13515</v>
      </c>
      <c r="J120" s="4">
        <v>13515</v>
      </c>
      <c r="K120" s="7">
        <f t="shared" si="1"/>
        <v>67575</v>
      </c>
    </row>
    <row r="121" spans="1:11" ht="38.25">
      <c r="A121" s="18" t="s">
        <v>770</v>
      </c>
      <c r="B121" s="27" t="s">
        <v>600</v>
      </c>
      <c r="C121" s="27" t="s">
        <v>292</v>
      </c>
      <c r="D121" s="27" t="s">
        <v>293</v>
      </c>
      <c r="E121" s="6" t="s">
        <v>294</v>
      </c>
      <c r="F121" s="4">
        <v>35226</v>
      </c>
      <c r="G121" s="4">
        <v>35226</v>
      </c>
      <c r="H121" s="4">
        <v>35226</v>
      </c>
      <c r="I121" s="4">
        <v>35226</v>
      </c>
      <c r="J121" s="4">
        <v>35226</v>
      </c>
      <c r="K121" s="7">
        <f t="shared" si="1"/>
        <v>176130</v>
      </c>
    </row>
    <row r="122" spans="1:11" ht="38.25">
      <c r="A122" s="18" t="s">
        <v>771</v>
      </c>
      <c r="B122" s="27" t="s">
        <v>982</v>
      </c>
      <c r="C122" s="27" t="s">
        <v>295</v>
      </c>
      <c r="D122" s="27" t="s">
        <v>296</v>
      </c>
      <c r="E122" s="6" t="s">
        <v>297</v>
      </c>
      <c r="F122" s="4">
        <v>16045</v>
      </c>
      <c r="G122" s="4">
        <v>16045</v>
      </c>
      <c r="H122" s="4">
        <v>16045</v>
      </c>
      <c r="I122" s="4">
        <v>16045</v>
      </c>
      <c r="J122" s="4">
        <v>16045</v>
      </c>
      <c r="K122" s="7">
        <f t="shared" si="1"/>
        <v>80225</v>
      </c>
    </row>
    <row r="123" spans="1:11" ht="25.5">
      <c r="A123" s="18" t="s">
        <v>772</v>
      </c>
      <c r="B123" s="27" t="s">
        <v>983</v>
      </c>
      <c r="C123" s="27" t="s">
        <v>298</v>
      </c>
      <c r="D123" s="27" t="s">
        <v>299</v>
      </c>
      <c r="E123" s="6" t="s">
        <v>300</v>
      </c>
      <c r="F123" s="4">
        <v>15431</v>
      </c>
      <c r="G123" s="4">
        <v>15431</v>
      </c>
      <c r="H123" s="4">
        <v>15431</v>
      </c>
      <c r="I123" s="4">
        <v>15431</v>
      </c>
      <c r="J123" s="4">
        <v>15431</v>
      </c>
      <c r="K123" s="7">
        <f t="shared" si="1"/>
        <v>77155</v>
      </c>
    </row>
    <row r="124" spans="1:11" ht="38.25">
      <c r="A124" s="18" t="s">
        <v>773</v>
      </c>
      <c r="B124" s="27" t="s">
        <v>629</v>
      </c>
      <c r="C124" s="27" t="s">
        <v>628</v>
      </c>
      <c r="D124" s="27" t="s">
        <v>626</v>
      </c>
      <c r="E124" s="6" t="s">
        <v>627</v>
      </c>
      <c r="F124" s="4">
        <v>20724</v>
      </c>
      <c r="G124" s="4">
        <v>20724</v>
      </c>
      <c r="H124" s="4">
        <v>20724</v>
      </c>
      <c r="I124" s="4">
        <v>20724</v>
      </c>
      <c r="J124" s="4">
        <v>20724</v>
      </c>
      <c r="K124" s="7">
        <f t="shared" si="1"/>
        <v>103620</v>
      </c>
    </row>
    <row r="125" spans="1:11" ht="38.25">
      <c r="A125" s="18" t="s">
        <v>774</v>
      </c>
      <c r="B125" s="27" t="s">
        <v>601</v>
      </c>
      <c r="C125" s="27" t="s">
        <v>301</v>
      </c>
      <c r="D125" s="27" t="s">
        <v>302</v>
      </c>
      <c r="E125" s="6" t="s">
        <v>303</v>
      </c>
      <c r="F125" s="4">
        <v>9215</v>
      </c>
      <c r="G125" s="4">
        <v>9215</v>
      </c>
      <c r="H125" s="4">
        <v>9215</v>
      </c>
      <c r="I125" s="4">
        <v>9215</v>
      </c>
      <c r="J125" s="4">
        <v>9215</v>
      </c>
      <c r="K125" s="7">
        <f t="shared" si="1"/>
        <v>46075</v>
      </c>
    </row>
    <row r="126" spans="1:11" ht="38.25">
      <c r="A126" s="18" t="s">
        <v>775</v>
      </c>
      <c r="B126" s="27" t="s">
        <v>307</v>
      </c>
      <c r="C126" s="27" t="s">
        <v>304</v>
      </c>
      <c r="D126" s="27" t="s">
        <v>305</v>
      </c>
      <c r="E126" s="6" t="s">
        <v>306</v>
      </c>
      <c r="F126" s="4">
        <v>3938</v>
      </c>
      <c r="G126" s="4">
        <v>3938</v>
      </c>
      <c r="H126" s="4">
        <v>3938</v>
      </c>
      <c r="I126" s="4">
        <v>3938</v>
      </c>
      <c r="J126" s="4">
        <v>3938</v>
      </c>
      <c r="K126" s="7">
        <f t="shared" si="1"/>
        <v>19690</v>
      </c>
    </row>
    <row r="127" spans="1:11" ht="25.5">
      <c r="A127" s="18" t="s">
        <v>776</v>
      </c>
      <c r="B127" s="27" t="s">
        <v>602</v>
      </c>
      <c r="C127" s="27" t="s">
        <v>308</v>
      </c>
      <c r="D127" s="27" t="s">
        <v>309</v>
      </c>
      <c r="E127" s="6" t="s">
        <v>310</v>
      </c>
      <c r="F127" s="4">
        <v>36759</v>
      </c>
      <c r="G127" s="4">
        <v>36759</v>
      </c>
      <c r="H127" s="4">
        <v>36759</v>
      </c>
      <c r="I127" s="4">
        <v>36759</v>
      </c>
      <c r="J127" s="4">
        <v>36759</v>
      </c>
      <c r="K127" s="7">
        <f t="shared" si="1"/>
        <v>183795</v>
      </c>
    </row>
    <row r="128" spans="1:11" ht="25.5">
      <c r="A128" s="18" t="s">
        <v>777</v>
      </c>
      <c r="B128" s="27" t="s">
        <v>603</v>
      </c>
      <c r="C128" s="27" t="s">
        <v>311</v>
      </c>
      <c r="D128" s="27" t="s">
        <v>312</v>
      </c>
      <c r="E128" s="6" t="s">
        <v>313</v>
      </c>
      <c r="F128" s="4">
        <f>77+1224868</f>
        <v>1224945</v>
      </c>
      <c r="G128" s="4">
        <f>77+1224868</f>
        <v>1224945</v>
      </c>
      <c r="H128" s="4">
        <f>77+1224868</f>
        <v>1224945</v>
      </c>
      <c r="I128" s="4">
        <f>77+1224868</f>
        <v>1224945</v>
      </c>
      <c r="J128" s="4">
        <f>77+1224868</f>
        <v>1224945</v>
      </c>
      <c r="K128" s="7">
        <f t="shared" si="1"/>
        <v>6124725</v>
      </c>
    </row>
    <row r="129" spans="1:11" ht="51">
      <c r="A129" s="18" t="s">
        <v>778</v>
      </c>
      <c r="B129" s="27" t="s">
        <v>317</v>
      </c>
      <c r="C129" s="27" t="s">
        <v>314</v>
      </c>
      <c r="D129" s="27" t="s">
        <v>315</v>
      </c>
      <c r="E129" s="6" t="s">
        <v>316</v>
      </c>
      <c r="F129" s="4">
        <v>5301</v>
      </c>
      <c r="G129" s="4">
        <v>5301</v>
      </c>
      <c r="H129" s="4">
        <v>5301</v>
      </c>
      <c r="I129" s="4">
        <v>5301</v>
      </c>
      <c r="J129" s="4">
        <v>5301</v>
      </c>
      <c r="K129" s="7">
        <f t="shared" si="1"/>
        <v>26505</v>
      </c>
    </row>
    <row r="130" spans="1:11" ht="35.25" customHeight="1">
      <c r="A130" s="18" t="s">
        <v>779</v>
      </c>
      <c r="B130" s="27" t="s">
        <v>604</v>
      </c>
      <c r="C130" s="27" t="s">
        <v>318</v>
      </c>
      <c r="D130" s="27" t="s">
        <v>319</v>
      </c>
      <c r="E130" s="6" t="s">
        <v>320</v>
      </c>
      <c r="F130" s="4">
        <v>169894</v>
      </c>
      <c r="G130" s="4">
        <v>169894</v>
      </c>
      <c r="H130" s="4">
        <v>169894</v>
      </c>
      <c r="I130" s="4">
        <v>169894</v>
      </c>
      <c r="J130" s="4">
        <v>169894</v>
      </c>
      <c r="K130" s="7">
        <f aca="true" t="shared" si="2" ref="K130:K181">SUM(F130:J130)</f>
        <v>849470</v>
      </c>
    </row>
    <row r="131" spans="1:11" ht="25.5">
      <c r="A131" s="18" t="s">
        <v>780</v>
      </c>
      <c r="B131" s="27" t="s">
        <v>984</v>
      </c>
      <c r="C131" s="27" t="s">
        <v>321</v>
      </c>
      <c r="D131" s="27" t="s">
        <v>322</v>
      </c>
      <c r="E131" s="6" t="s">
        <v>323</v>
      </c>
      <c r="F131" s="4">
        <v>12967</v>
      </c>
      <c r="G131" s="4">
        <v>12967</v>
      </c>
      <c r="H131" s="4">
        <v>12967</v>
      </c>
      <c r="I131" s="4">
        <v>12967</v>
      </c>
      <c r="J131" s="4">
        <v>12967</v>
      </c>
      <c r="K131" s="7">
        <f t="shared" si="2"/>
        <v>64835</v>
      </c>
    </row>
    <row r="132" spans="1:11" ht="25.5">
      <c r="A132" s="18" t="s">
        <v>781</v>
      </c>
      <c r="B132" s="27" t="s">
        <v>533</v>
      </c>
      <c r="C132" s="27" t="s">
        <v>324</v>
      </c>
      <c r="D132" s="27" t="s">
        <v>534</v>
      </c>
      <c r="E132" s="6" t="s">
        <v>325</v>
      </c>
      <c r="F132" s="4">
        <f>52600+9646</f>
        <v>62246</v>
      </c>
      <c r="G132" s="4">
        <v>52600</v>
      </c>
      <c r="H132" s="4">
        <v>52600</v>
      </c>
      <c r="I132" s="4">
        <v>52600</v>
      </c>
      <c r="J132" s="4">
        <v>52600</v>
      </c>
      <c r="K132" s="7">
        <f t="shared" si="2"/>
        <v>272646</v>
      </c>
    </row>
    <row r="133" spans="1:11" ht="38.25">
      <c r="A133" s="18" t="s">
        <v>782</v>
      </c>
      <c r="B133" s="27" t="s">
        <v>605</v>
      </c>
      <c r="C133" s="27" t="s">
        <v>326</v>
      </c>
      <c r="D133" s="27" t="s">
        <v>327</v>
      </c>
      <c r="E133" s="6" t="s">
        <v>516</v>
      </c>
      <c r="F133" s="4">
        <f>159418+5122+34220</f>
        <v>198760</v>
      </c>
      <c r="G133" s="4">
        <f>159418+5122</f>
        <v>164540</v>
      </c>
      <c r="H133" s="4">
        <f>159418+5122</f>
        <v>164540</v>
      </c>
      <c r="I133" s="4">
        <f>159418+5122</f>
        <v>164540</v>
      </c>
      <c r="J133" s="4">
        <f>159418+5122</f>
        <v>164540</v>
      </c>
      <c r="K133" s="7">
        <f t="shared" si="2"/>
        <v>856920</v>
      </c>
    </row>
    <row r="134" spans="1:11" ht="38.25">
      <c r="A134" s="18" t="s">
        <v>783</v>
      </c>
      <c r="B134" s="27" t="s">
        <v>985</v>
      </c>
      <c r="C134" s="27" t="s">
        <v>328</v>
      </c>
      <c r="D134" s="27" t="s">
        <v>329</v>
      </c>
      <c r="E134" s="6" t="s">
        <v>517</v>
      </c>
      <c r="F134" s="4">
        <v>29266</v>
      </c>
      <c r="G134" s="4">
        <v>29266</v>
      </c>
      <c r="H134" s="4">
        <v>29266</v>
      </c>
      <c r="I134" s="4">
        <v>29266</v>
      </c>
      <c r="J134" s="4">
        <v>29266</v>
      </c>
      <c r="K134" s="7">
        <f t="shared" si="2"/>
        <v>146330</v>
      </c>
    </row>
    <row r="135" spans="1:11" ht="25.5">
      <c r="A135" s="18" t="s">
        <v>784</v>
      </c>
      <c r="B135" s="27" t="s">
        <v>986</v>
      </c>
      <c r="C135" s="27" t="s">
        <v>330</v>
      </c>
      <c r="D135" s="27" t="s">
        <v>331</v>
      </c>
      <c r="E135" s="6" t="s">
        <v>332</v>
      </c>
      <c r="F135" s="4">
        <v>36804</v>
      </c>
      <c r="G135" s="4">
        <v>36804</v>
      </c>
      <c r="H135" s="4">
        <v>36804</v>
      </c>
      <c r="I135" s="4">
        <v>36804</v>
      </c>
      <c r="J135" s="4">
        <v>36804</v>
      </c>
      <c r="K135" s="7">
        <f t="shared" si="2"/>
        <v>184020</v>
      </c>
    </row>
    <row r="136" spans="1:11" ht="38.25">
      <c r="A136" s="18" t="s">
        <v>785</v>
      </c>
      <c r="B136" s="27" t="s">
        <v>606</v>
      </c>
      <c r="C136" s="27" t="s">
        <v>333</v>
      </c>
      <c r="D136" s="27" t="s">
        <v>334</v>
      </c>
      <c r="E136" s="6" t="s">
        <v>518</v>
      </c>
      <c r="F136" s="4">
        <v>41548</v>
      </c>
      <c r="G136" s="4">
        <v>41548</v>
      </c>
      <c r="H136" s="4">
        <v>41548</v>
      </c>
      <c r="I136" s="4">
        <v>41548</v>
      </c>
      <c r="J136" s="4">
        <v>41548</v>
      </c>
      <c r="K136" s="7">
        <f t="shared" si="2"/>
        <v>207740</v>
      </c>
    </row>
    <row r="137" spans="1:11" ht="38.25">
      <c r="A137" s="18" t="s">
        <v>870</v>
      </c>
      <c r="B137" s="27" t="s">
        <v>607</v>
      </c>
      <c r="C137" s="27" t="s">
        <v>333</v>
      </c>
      <c r="D137" s="27" t="s">
        <v>331</v>
      </c>
      <c r="E137" s="6" t="s">
        <v>519</v>
      </c>
      <c r="F137" s="4">
        <v>43644</v>
      </c>
      <c r="G137" s="4">
        <v>43644</v>
      </c>
      <c r="H137" s="4">
        <v>43644</v>
      </c>
      <c r="I137" s="4">
        <v>43644</v>
      </c>
      <c r="J137" s="4">
        <v>43644</v>
      </c>
      <c r="K137" s="7">
        <f t="shared" si="2"/>
        <v>218220</v>
      </c>
    </row>
    <row r="138" spans="1:11" ht="38.25">
      <c r="A138" s="18" t="s">
        <v>786</v>
      </c>
      <c r="B138" s="27" t="s">
        <v>987</v>
      </c>
      <c r="C138" s="27" t="s">
        <v>335</v>
      </c>
      <c r="D138" s="27" t="s">
        <v>336</v>
      </c>
      <c r="E138" s="6" t="s">
        <v>520</v>
      </c>
      <c r="F138" s="4">
        <v>15011</v>
      </c>
      <c r="G138" s="4">
        <v>15011</v>
      </c>
      <c r="H138" s="4">
        <v>15011</v>
      </c>
      <c r="I138" s="4">
        <v>15011</v>
      </c>
      <c r="J138" s="4">
        <v>15011</v>
      </c>
      <c r="K138" s="7">
        <f t="shared" si="2"/>
        <v>75055</v>
      </c>
    </row>
    <row r="139" spans="1:11" ht="38.25">
      <c r="A139" s="18" t="s">
        <v>787</v>
      </c>
      <c r="B139" s="27" t="s">
        <v>608</v>
      </c>
      <c r="C139" s="27" t="s">
        <v>337</v>
      </c>
      <c r="D139" s="27" t="s">
        <v>338</v>
      </c>
      <c r="E139" s="6" t="s">
        <v>339</v>
      </c>
      <c r="F139" s="4">
        <v>87082</v>
      </c>
      <c r="G139" s="4">
        <v>87082</v>
      </c>
      <c r="H139" s="4">
        <v>87082</v>
      </c>
      <c r="I139" s="4">
        <v>87082</v>
      </c>
      <c r="J139" s="4">
        <v>87082</v>
      </c>
      <c r="K139" s="7">
        <f t="shared" si="2"/>
        <v>435410</v>
      </c>
    </row>
    <row r="140" spans="1:11" ht="38.25">
      <c r="A140" s="18" t="s">
        <v>788</v>
      </c>
      <c r="B140" s="27" t="s">
        <v>988</v>
      </c>
      <c r="C140" s="27" t="s">
        <v>337</v>
      </c>
      <c r="D140" s="27" t="s">
        <v>340</v>
      </c>
      <c r="E140" s="6" t="s">
        <v>341</v>
      </c>
      <c r="F140" s="4">
        <v>11130</v>
      </c>
      <c r="G140" s="4">
        <v>11130</v>
      </c>
      <c r="H140" s="4">
        <v>11130</v>
      </c>
      <c r="I140" s="4">
        <v>11130</v>
      </c>
      <c r="J140" s="4">
        <v>11130</v>
      </c>
      <c r="K140" s="7">
        <f t="shared" si="2"/>
        <v>55650</v>
      </c>
    </row>
    <row r="141" spans="1:11" ht="38.25">
      <c r="A141" s="18" t="s">
        <v>789</v>
      </c>
      <c r="B141" s="27" t="s">
        <v>344</v>
      </c>
      <c r="C141" s="27" t="s">
        <v>337</v>
      </c>
      <c r="D141" s="27" t="s">
        <v>342</v>
      </c>
      <c r="E141" s="6" t="s">
        <v>343</v>
      </c>
      <c r="F141" s="4">
        <v>43194</v>
      </c>
      <c r="G141" s="4">
        <v>43194</v>
      </c>
      <c r="H141" s="4">
        <v>43194</v>
      </c>
      <c r="I141" s="4">
        <v>43194</v>
      </c>
      <c r="J141" s="4">
        <v>43194</v>
      </c>
      <c r="K141" s="7">
        <f t="shared" si="2"/>
        <v>215970</v>
      </c>
    </row>
    <row r="142" spans="1:11" ht="38.25">
      <c r="A142" s="18" t="s">
        <v>790</v>
      </c>
      <c r="B142" s="27" t="s">
        <v>346</v>
      </c>
      <c r="C142" s="27" t="s">
        <v>337</v>
      </c>
      <c r="D142" s="27" t="s">
        <v>509</v>
      </c>
      <c r="E142" s="6" t="s">
        <v>345</v>
      </c>
      <c r="F142" s="4">
        <v>27280</v>
      </c>
      <c r="G142" s="4">
        <v>27280</v>
      </c>
      <c r="H142" s="4">
        <v>27280</v>
      </c>
      <c r="I142" s="4">
        <v>27280</v>
      </c>
      <c r="J142" s="4">
        <v>27280</v>
      </c>
      <c r="K142" s="7">
        <f t="shared" si="2"/>
        <v>136400</v>
      </c>
    </row>
    <row r="143" spans="1:11" ht="25.5">
      <c r="A143" s="18" t="s">
        <v>791</v>
      </c>
      <c r="B143" s="27" t="s">
        <v>348</v>
      </c>
      <c r="C143" s="27" t="s">
        <v>337</v>
      </c>
      <c r="D143" s="27" t="s">
        <v>510</v>
      </c>
      <c r="E143" s="6" t="s">
        <v>347</v>
      </c>
      <c r="F143" s="4">
        <v>20999</v>
      </c>
      <c r="G143" s="4">
        <v>20999</v>
      </c>
      <c r="H143" s="4">
        <v>20999</v>
      </c>
      <c r="I143" s="4">
        <v>20999</v>
      </c>
      <c r="J143" s="4">
        <v>20999</v>
      </c>
      <c r="K143" s="7">
        <f t="shared" si="2"/>
        <v>104995</v>
      </c>
    </row>
    <row r="144" spans="1:11" ht="25.5">
      <c r="A144" s="18" t="s">
        <v>792</v>
      </c>
      <c r="B144" s="27" t="s">
        <v>609</v>
      </c>
      <c r="C144" s="27" t="s">
        <v>260</v>
      </c>
      <c r="D144" s="27" t="s">
        <v>349</v>
      </c>
      <c r="E144" s="6" t="s">
        <v>350</v>
      </c>
      <c r="F144" s="4">
        <v>1282403</v>
      </c>
      <c r="G144" s="4">
        <v>1282403</v>
      </c>
      <c r="H144" s="4">
        <v>1282403</v>
      </c>
      <c r="I144" s="4">
        <v>1282403</v>
      </c>
      <c r="J144" s="4">
        <v>1282403</v>
      </c>
      <c r="K144" s="7">
        <f t="shared" si="2"/>
        <v>6412015</v>
      </c>
    </row>
    <row r="145" spans="1:11" ht="25.5">
      <c r="A145" s="18" t="s">
        <v>793</v>
      </c>
      <c r="B145" s="27" t="s">
        <v>989</v>
      </c>
      <c r="C145" s="27" t="s">
        <v>1045</v>
      </c>
      <c r="D145" s="27" t="s">
        <v>1046</v>
      </c>
      <c r="E145" s="6" t="s">
        <v>26</v>
      </c>
      <c r="F145" s="4">
        <f>98707+121812</f>
        <v>220519</v>
      </c>
      <c r="G145" s="4">
        <v>98707</v>
      </c>
      <c r="H145" s="4">
        <v>98707</v>
      </c>
      <c r="I145" s="4">
        <v>98707</v>
      </c>
      <c r="J145" s="4">
        <v>98707</v>
      </c>
      <c r="K145" s="7">
        <f t="shared" si="2"/>
        <v>615347</v>
      </c>
    </row>
    <row r="146" spans="1:11" ht="38.25">
      <c r="A146" s="18" t="s">
        <v>794</v>
      </c>
      <c r="B146" s="27" t="s">
        <v>354</v>
      </c>
      <c r="C146" s="27" t="s">
        <v>351</v>
      </c>
      <c r="D146" s="27" t="s">
        <v>352</v>
      </c>
      <c r="E146" s="6" t="s">
        <v>353</v>
      </c>
      <c r="F146" s="4">
        <v>49450</v>
      </c>
      <c r="G146" s="4">
        <v>49450</v>
      </c>
      <c r="H146" s="4">
        <v>49450</v>
      </c>
      <c r="I146" s="4">
        <v>49450</v>
      </c>
      <c r="J146" s="4">
        <v>49450</v>
      </c>
      <c r="K146" s="7">
        <f t="shared" si="2"/>
        <v>247250</v>
      </c>
    </row>
    <row r="147" spans="1:11" ht="51">
      <c r="A147" s="18" t="s">
        <v>795</v>
      </c>
      <c r="B147" s="27" t="s">
        <v>990</v>
      </c>
      <c r="C147" s="27" t="s">
        <v>355</v>
      </c>
      <c r="D147" s="27" t="s">
        <v>356</v>
      </c>
      <c r="E147" s="6" t="s">
        <v>203</v>
      </c>
      <c r="F147" s="4">
        <v>39909</v>
      </c>
      <c r="G147" s="4">
        <v>39909</v>
      </c>
      <c r="H147" s="4">
        <v>39909</v>
      </c>
      <c r="I147" s="4">
        <v>39909</v>
      </c>
      <c r="J147" s="4">
        <v>39909</v>
      </c>
      <c r="K147" s="7">
        <f t="shared" si="2"/>
        <v>199545</v>
      </c>
    </row>
    <row r="148" spans="1:11" ht="25.5">
      <c r="A148" s="18" t="s">
        <v>796</v>
      </c>
      <c r="B148" s="27" t="s">
        <v>991</v>
      </c>
      <c r="C148" s="27" t="s">
        <v>1047</v>
      </c>
      <c r="D148" s="27" t="s">
        <v>1048</v>
      </c>
      <c r="E148" s="6" t="s">
        <v>26</v>
      </c>
      <c r="F148" s="4">
        <v>87345</v>
      </c>
      <c r="G148" s="4">
        <v>87345</v>
      </c>
      <c r="H148" s="4">
        <v>87345</v>
      </c>
      <c r="I148" s="4">
        <v>87345</v>
      </c>
      <c r="J148" s="4">
        <v>87345</v>
      </c>
      <c r="K148" s="7">
        <f t="shared" si="2"/>
        <v>436725</v>
      </c>
    </row>
    <row r="149" spans="1:11" ht="38.25">
      <c r="A149" s="18" t="s">
        <v>797</v>
      </c>
      <c r="B149" s="27" t="s">
        <v>992</v>
      </c>
      <c r="C149" s="27" t="s">
        <v>1047</v>
      </c>
      <c r="D149" s="27" t="s">
        <v>1049</v>
      </c>
      <c r="E149" s="6" t="s">
        <v>26</v>
      </c>
      <c r="F149" s="4">
        <v>1015303</v>
      </c>
      <c r="G149" s="4">
        <v>1015303</v>
      </c>
      <c r="H149" s="4">
        <v>1015303</v>
      </c>
      <c r="I149" s="4">
        <v>1015303</v>
      </c>
      <c r="J149" s="4">
        <v>1015303</v>
      </c>
      <c r="K149" s="7">
        <f t="shared" si="2"/>
        <v>5076515</v>
      </c>
    </row>
    <row r="150" spans="1:11" ht="25.5">
      <c r="A150" s="18" t="s">
        <v>798</v>
      </c>
      <c r="B150" s="27" t="s">
        <v>993</v>
      </c>
      <c r="C150" s="27" t="s">
        <v>1047</v>
      </c>
      <c r="D150" s="27" t="s">
        <v>1050</v>
      </c>
      <c r="E150" s="6" t="s">
        <v>26</v>
      </c>
      <c r="F150" s="4">
        <v>244089</v>
      </c>
      <c r="G150" s="4">
        <v>244089</v>
      </c>
      <c r="H150" s="4">
        <v>244089</v>
      </c>
      <c r="I150" s="4">
        <v>244089</v>
      </c>
      <c r="J150" s="4">
        <v>244089</v>
      </c>
      <c r="K150" s="7">
        <f t="shared" si="2"/>
        <v>1220445</v>
      </c>
    </row>
    <row r="151" spans="1:11" ht="38.25">
      <c r="A151" s="18" t="s">
        <v>662</v>
      </c>
      <c r="B151" s="27" t="s">
        <v>869</v>
      </c>
      <c r="C151" s="27" t="s">
        <v>864</v>
      </c>
      <c r="D151" s="27" t="s">
        <v>863</v>
      </c>
      <c r="E151" s="6" t="s">
        <v>1044</v>
      </c>
      <c r="F151" s="4">
        <v>98954</v>
      </c>
      <c r="G151" s="4">
        <v>98954</v>
      </c>
      <c r="H151" s="4">
        <v>98954</v>
      </c>
      <c r="I151" s="4">
        <v>98954</v>
      </c>
      <c r="J151" s="4">
        <v>98954</v>
      </c>
      <c r="K151" s="7">
        <f t="shared" si="2"/>
        <v>494770</v>
      </c>
    </row>
    <row r="152" spans="1:11" ht="25.5">
      <c r="A152" s="18" t="s">
        <v>799</v>
      </c>
      <c r="B152" s="27" t="s">
        <v>610</v>
      </c>
      <c r="C152" s="27" t="s">
        <v>357</v>
      </c>
      <c r="D152" s="27" t="s">
        <v>358</v>
      </c>
      <c r="E152" s="6" t="s">
        <v>521</v>
      </c>
      <c r="F152" s="4">
        <f>33934+5799</f>
        <v>39733</v>
      </c>
      <c r="G152" s="4">
        <v>33934</v>
      </c>
      <c r="H152" s="4">
        <v>33934</v>
      </c>
      <c r="I152" s="4">
        <v>33934</v>
      </c>
      <c r="J152" s="4">
        <v>33934</v>
      </c>
      <c r="K152" s="7">
        <f t="shared" si="2"/>
        <v>175469</v>
      </c>
    </row>
    <row r="153" spans="1:11" ht="25.5">
      <c r="A153" s="18" t="s">
        <v>800</v>
      </c>
      <c r="B153" s="27" t="s">
        <v>994</v>
      </c>
      <c r="C153" s="27" t="s">
        <v>359</v>
      </c>
      <c r="D153" s="27" t="s">
        <v>360</v>
      </c>
      <c r="E153" s="6" t="s">
        <v>361</v>
      </c>
      <c r="F153" s="4">
        <v>655826</v>
      </c>
      <c r="G153" s="4">
        <v>655826</v>
      </c>
      <c r="H153" s="4">
        <v>655826</v>
      </c>
      <c r="I153" s="4">
        <v>655826</v>
      </c>
      <c r="J153" s="4">
        <v>655826</v>
      </c>
      <c r="K153" s="7">
        <f t="shared" si="2"/>
        <v>3279130</v>
      </c>
    </row>
    <row r="154" spans="1:11" ht="25.5">
      <c r="A154" s="18" t="s">
        <v>801</v>
      </c>
      <c r="B154" s="27" t="s">
        <v>995</v>
      </c>
      <c r="C154" s="27" t="s">
        <v>359</v>
      </c>
      <c r="D154" s="27" t="s">
        <v>362</v>
      </c>
      <c r="E154" s="6" t="s">
        <v>363</v>
      </c>
      <c r="F154" s="4">
        <v>573726</v>
      </c>
      <c r="G154" s="4">
        <v>573726</v>
      </c>
      <c r="H154" s="4">
        <v>573726</v>
      </c>
      <c r="I154" s="4">
        <v>573726</v>
      </c>
      <c r="J154" s="4">
        <v>573726</v>
      </c>
      <c r="K154" s="7">
        <f t="shared" si="2"/>
        <v>2868630</v>
      </c>
    </row>
    <row r="155" spans="1:11" ht="38.25">
      <c r="A155" s="18" t="s">
        <v>802</v>
      </c>
      <c r="B155" s="27" t="s">
        <v>996</v>
      </c>
      <c r="C155" s="27" t="s">
        <v>364</v>
      </c>
      <c r="D155" s="27" t="s">
        <v>365</v>
      </c>
      <c r="E155" s="6" t="s">
        <v>366</v>
      </c>
      <c r="F155" s="4">
        <v>320587</v>
      </c>
      <c r="G155" s="4">
        <v>320587</v>
      </c>
      <c r="H155" s="4">
        <v>320587</v>
      </c>
      <c r="I155" s="4">
        <v>320587</v>
      </c>
      <c r="J155" s="4">
        <v>320587</v>
      </c>
      <c r="K155" s="7">
        <f t="shared" si="2"/>
        <v>1602935</v>
      </c>
    </row>
    <row r="156" spans="1:11" ht="38.25">
      <c r="A156" s="18" t="s">
        <v>803</v>
      </c>
      <c r="B156" s="27" t="s">
        <v>997</v>
      </c>
      <c r="C156" s="27" t="s">
        <v>364</v>
      </c>
      <c r="D156" s="27" t="s">
        <v>367</v>
      </c>
      <c r="E156" s="6" t="s">
        <v>368</v>
      </c>
      <c r="F156" s="4">
        <v>575377</v>
      </c>
      <c r="G156" s="4">
        <v>575377</v>
      </c>
      <c r="H156" s="4">
        <v>575377</v>
      </c>
      <c r="I156" s="4">
        <v>575377</v>
      </c>
      <c r="J156" s="4">
        <v>575377</v>
      </c>
      <c r="K156" s="7">
        <f t="shared" si="2"/>
        <v>2876885</v>
      </c>
    </row>
    <row r="157" spans="1:11" ht="25.5">
      <c r="A157" s="18" t="s">
        <v>804</v>
      </c>
      <c r="B157" s="27" t="s">
        <v>998</v>
      </c>
      <c r="C157" s="27" t="s">
        <v>369</v>
      </c>
      <c r="D157" s="27" t="s">
        <v>370</v>
      </c>
      <c r="E157" s="6" t="s">
        <v>366</v>
      </c>
      <c r="F157" s="4">
        <v>128739</v>
      </c>
      <c r="G157" s="4">
        <v>128739</v>
      </c>
      <c r="H157" s="4">
        <v>128739</v>
      </c>
      <c r="I157" s="4">
        <v>128739</v>
      </c>
      <c r="J157" s="4">
        <v>128739</v>
      </c>
      <c r="K157" s="7">
        <f t="shared" si="2"/>
        <v>643695</v>
      </c>
    </row>
    <row r="158" spans="1:11" ht="25.5">
      <c r="A158" s="18" t="s">
        <v>805</v>
      </c>
      <c r="B158" s="27" t="s">
        <v>999</v>
      </c>
      <c r="C158" s="27" t="s">
        <v>371</v>
      </c>
      <c r="D158" s="27" t="s">
        <v>372</v>
      </c>
      <c r="E158" s="6" t="s">
        <v>373</v>
      </c>
      <c r="F158" s="4">
        <v>154286</v>
      </c>
      <c r="G158" s="4">
        <v>154286</v>
      </c>
      <c r="H158" s="4">
        <v>154286</v>
      </c>
      <c r="I158" s="4">
        <v>154286</v>
      </c>
      <c r="J158" s="4">
        <v>154286</v>
      </c>
      <c r="K158" s="7">
        <f t="shared" si="2"/>
        <v>771430</v>
      </c>
    </row>
    <row r="159" spans="1:11" ht="25.5">
      <c r="A159" s="18" t="s">
        <v>806</v>
      </c>
      <c r="B159" s="27" t="s">
        <v>1000</v>
      </c>
      <c r="C159" s="27" t="s">
        <v>374</v>
      </c>
      <c r="D159" s="27" t="s">
        <v>375</v>
      </c>
      <c r="E159" s="6" t="s">
        <v>368</v>
      </c>
      <c r="F159" s="4">
        <v>146376</v>
      </c>
      <c r="G159" s="4">
        <v>146376</v>
      </c>
      <c r="H159" s="4">
        <v>146376</v>
      </c>
      <c r="I159" s="4">
        <v>146376</v>
      </c>
      <c r="J159" s="4">
        <v>146376</v>
      </c>
      <c r="K159" s="7">
        <f t="shared" si="2"/>
        <v>731880</v>
      </c>
    </row>
    <row r="160" spans="1:11" ht="25.5">
      <c r="A160" s="18" t="s">
        <v>807</v>
      </c>
      <c r="B160" s="27" t="s">
        <v>611</v>
      </c>
      <c r="C160" s="27" t="s">
        <v>376</v>
      </c>
      <c r="D160" s="27" t="s">
        <v>377</v>
      </c>
      <c r="E160" s="6" t="s">
        <v>378</v>
      </c>
      <c r="F160" s="4">
        <v>27656</v>
      </c>
      <c r="G160" s="4">
        <v>27656</v>
      </c>
      <c r="H160" s="4">
        <v>27656</v>
      </c>
      <c r="I160" s="4">
        <v>27656</v>
      </c>
      <c r="J160" s="4">
        <v>27656</v>
      </c>
      <c r="K160" s="7">
        <f t="shared" si="2"/>
        <v>138280</v>
      </c>
    </row>
    <row r="161" spans="1:11" ht="38.25">
      <c r="A161" s="18" t="s">
        <v>808</v>
      </c>
      <c r="B161" s="27" t="s">
        <v>612</v>
      </c>
      <c r="C161" s="27" t="s">
        <v>376</v>
      </c>
      <c r="D161" s="27" t="s">
        <v>379</v>
      </c>
      <c r="E161" s="6" t="s">
        <v>380</v>
      </c>
      <c r="F161" s="4">
        <v>2713</v>
      </c>
      <c r="G161" s="4">
        <v>2713</v>
      </c>
      <c r="H161" s="4">
        <v>2713</v>
      </c>
      <c r="I161" s="4">
        <v>2713</v>
      </c>
      <c r="J161" s="4">
        <v>2713</v>
      </c>
      <c r="K161" s="7">
        <f t="shared" si="2"/>
        <v>13565</v>
      </c>
    </row>
    <row r="162" spans="1:11" ht="38.25">
      <c r="A162" s="18" t="s">
        <v>809</v>
      </c>
      <c r="B162" s="27" t="s">
        <v>613</v>
      </c>
      <c r="C162" s="27" t="s">
        <v>376</v>
      </c>
      <c r="D162" s="27" t="s">
        <v>381</v>
      </c>
      <c r="E162" s="6" t="s">
        <v>523</v>
      </c>
      <c r="F162" s="4">
        <v>10385</v>
      </c>
      <c r="G162" s="4">
        <v>10385</v>
      </c>
      <c r="H162" s="4">
        <v>10385</v>
      </c>
      <c r="I162" s="4">
        <v>10385</v>
      </c>
      <c r="J162" s="4">
        <v>10385</v>
      </c>
      <c r="K162" s="7">
        <f t="shared" si="2"/>
        <v>51925</v>
      </c>
    </row>
    <row r="163" spans="1:11" ht="25.5">
      <c r="A163" s="18" t="s">
        <v>810</v>
      </c>
      <c r="B163" s="27" t="s">
        <v>614</v>
      </c>
      <c r="C163" s="27" t="s">
        <v>376</v>
      </c>
      <c r="D163" s="27" t="s">
        <v>382</v>
      </c>
      <c r="E163" s="6" t="s">
        <v>383</v>
      </c>
      <c r="F163" s="4">
        <v>31025</v>
      </c>
      <c r="G163" s="4">
        <v>31025</v>
      </c>
      <c r="H163" s="4">
        <v>31025</v>
      </c>
      <c r="I163" s="4">
        <v>31025</v>
      </c>
      <c r="J163" s="4">
        <v>31025</v>
      </c>
      <c r="K163" s="7">
        <f t="shared" si="2"/>
        <v>155125</v>
      </c>
    </row>
    <row r="164" spans="1:11" ht="25.5">
      <c r="A164" s="18" t="s">
        <v>811</v>
      </c>
      <c r="B164" s="27" t="s">
        <v>615</v>
      </c>
      <c r="C164" s="27" t="s">
        <v>384</v>
      </c>
      <c r="D164" s="27" t="s">
        <v>385</v>
      </c>
      <c r="E164" s="6" t="s">
        <v>386</v>
      </c>
      <c r="F164" s="4">
        <v>127773</v>
      </c>
      <c r="G164" s="4">
        <v>127773</v>
      </c>
      <c r="H164" s="4">
        <v>127773</v>
      </c>
      <c r="I164" s="4">
        <v>127773</v>
      </c>
      <c r="J164" s="4">
        <v>127773</v>
      </c>
      <c r="K164" s="7">
        <f t="shared" si="2"/>
        <v>638865</v>
      </c>
    </row>
    <row r="165" spans="1:11" ht="38.25">
      <c r="A165" s="18" t="s">
        <v>812</v>
      </c>
      <c r="B165" s="27" t="s">
        <v>616</v>
      </c>
      <c r="C165" s="27" t="s">
        <v>387</v>
      </c>
      <c r="D165" s="27" t="s">
        <v>388</v>
      </c>
      <c r="E165" s="6" t="s">
        <v>389</v>
      </c>
      <c r="F165" s="4">
        <v>5794</v>
      </c>
      <c r="G165" s="4">
        <v>5794</v>
      </c>
      <c r="H165" s="4">
        <v>5794</v>
      </c>
      <c r="I165" s="4">
        <v>5794</v>
      </c>
      <c r="J165" s="4">
        <v>5794</v>
      </c>
      <c r="K165" s="7">
        <f t="shared" si="2"/>
        <v>28970</v>
      </c>
    </row>
    <row r="166" spans="1:11" ht="38.25">
      <c r="A166" s="18" t="s">
        <v>813</v>
      </c>
      <c r="B166" s="27" t="s">
        <v>393</v>
      </c>
      <c r="C166" s="27" t="s">
        <v>390</v>
      </c>
      <c r="D166" s="27" t="s">
        <v>391</v>
      </c>
      <c r="E166" s="6" t="s">
        <v>392</v>
      </c>
      <c r="F166" s="4">
        <v>66896</v>
      </c>
      <c r="G166" s="4">
        <v>66896</v>
      </c>
      <c r="H166" s="4">
        <v>66896</v>
      </c>
      <c r="I166" s="4">
        <v>66896</v>
      </c>
      <c r="J166" s="4">
        <v>66896</v>
      </c>
      <c r="K166" s="7">
        <f t="shared" si="2"/>
        <v>334480</v>
      </c>
    </row>
    <row r="167" spans="1:11" ht="25.5">
      <c r="A167" s="18" t="s">
        <v>814</v>
      </c>
      <c r="B167" s="27" t="s">
        <v>1001</v>
      </c>
      <c r="C167" s="27" t="s">
        <v>873</v>
      </c>
      <c r="D167" s="27" t="s">
        <v>873</v>
      </c>
      <c r="E167" s="6" t="s">
        <v>394</v>
      </c>
      <c r="F167" s="4">
        <v>23920</v>
      </c>
      <c r="G167" s="4">
        <v>23920</v>
      </c>
      <c r="H167" s="4">
        <v>23920</v>
      </c>
      <c r="I167" s="4">
        <v>23920</v>
      </c>
      <c r="J167" s="4">
        <v>23920</v>
      </c>
      <c r="K167" s="7">
        <f t="shared" si="2"/>
        <v>119600</v>
      </c>
    </row>
    <row r="168" spans="1:11" ht="25.5">
      <c r="A168" s="18" t="s">
        <v>815</v>
      </c>
      <c r="B168" s="27" t="s">
        <v>617</v>
      </c>
      <c r="C168" s="27" t="s">
        <v>395</v>
      </c>
      <c r="D168" s="27" t="s">
        <v>395</v>
      </c>
      <c r="E168" s="6" t="s">
        <v>396</v>
      </c>
      <c r="F168" s="4">
        <v>10790</v>
      </c>
      <c r="G168" s="4">
        <v>10790</v>
      </c>
      <c r="H168" s="4">
        <v>10790</v>
      </c>
      <c r="I168" s="4">
        <v>10790</v>
      </c>
      <c r="J168" s="4">
        <v>10790</v>
      </c>
      <c r="K168" s="7">
        <f t="shared" si="2"/>
        <v>53950</v>
      </c>
    </row>
    <row r="169" spans="1:11" ht="38.25">
      <c r="A169" s="18" t="s">
        <v>816</v>
      </c>
      <c r="B169" s="27" t="s">
        <v>1002</v>
      </c>
      <c r="C169" s="27" t="s">
        <v>621</v>
      </c>
      <c r="D169" s="27" t="s">
        <v>622</v>
      </c>
      <c r="E169" s="6" t="s">
        <v>416</v>
      </c>
      <c r="F169" s="4">
        <v>29564</v>
      </c>
      <c r="G169" s="4">
        <v>29564</v>
      </c>
      <c r="H169" s="4">
        <v>29564</v>
      </c>
      <c r="I169" s="4">
        <v>29564</v>
      </c>
      <c r="J169" s="4">
        <v>29564</v>
      </c>
      <c r="K169" s="7">
        <f t="shared" si="2"/>
        <v>147820</v>
      </c>
    </row>
    <row r="170" spans="1:11" ht="25.5">
      <c r="A170" s="18" t="s">
        <v>817</v>
      </c>
      <c r="B170" s="27" t="s">
        <v>1003</v>
      </c>
      <c r="C170" s="27" t="s">
        <v>486</v>
      </c>
      <c r="D170" s="27" t="s">
        <v>487</v>
      </c>
      <c r="E170" s="6" t="s">
        <v>488</v>
      </c>
      <c r="F170" s="4">
        <v>13083</v>
      </c>
      <c r="G170" s="4">
        <v>13083</v>
      </c>
      <c r="H170" s="4">
        <v>13083</v>
      </c>
      <c r="I170" s="4">
        <v>13083</v>
      </c>
      <c r="J170" s="4">
        <v>13083</v>
      </c>
      <c r="K170" s="7">
        <f t="shared" si="2"/>
        <v>65415</v>
      </c>
    </row>
    <row r="171" spans="1:11" ht="25.5">
      <c r="A171" s="18" t="s">
        <v>818</v>
      </c>
      <c r="B171" s="27" t="s">
        <v>1004</v>
      </c>
      <c r="C171" s="27" t="s">
        <v>486</v>
      </c>
      <c r="D171" s="27" t="s">
        <v>489</v>
      </c>
      <c r="E171" s="6" t="s">
        <v>490</v>
      </c>
      <c r="F171" s="4">
        <v>25349</v>
      </c>
      <c r="G171" s="4">
        <v>25349</v>
      </c>
      <c r="H171" s="4">
        <v>25349</v>
      </c>
      <c r="I171" s="4">
        <v>25349</v>
      </c>
      <c r="J171" s="4">
        <v>25349</v>
      </c>
      <c r="K171" s="7">
        <f t="shared" si="2"/>
        <v>126745</v>
      </c>
    </row>
    <row r="172" spans="1:11" ht="25.5">
      <c r="A172" s="18" t="s">
        <v>819</v>
      </c>
      <c r="B172" s="27" t="s">
        <v>1005</v>
      </c>
      <c r="C172" s="27" t="s">
        <v>397</v>
      </c>
      <c r="D172" s="27" t="s">
        <v>398</v>
      </c>
      <c r="E172" s="6" t="s">
        <v>399</v>
      </c>
      <c r="F172" s="4">
        <v>5617</v>
      </c>
      <c r="G172" s="4">
        <v>5617</v>
      </c>
      <c r="H172" s="4">
        <v>5617</v>
      </c>
      <c r="I172" s="4">
        <v>5617</v>
      </c>
      <c r="J172" s="4">
        <v>5617</v>
      </c>
      <c r="K172" s="7">
        <f t="shared" si="2"/>
        <v>28085</v>
      </c>
    </row>
    <row r="173" spans="1:11" ht="25.5">
      <c r="A173" s="18" t="s">
        <v>820</v>
      </c>
      <c r="B173" s="27" t="s">
        <v>1006</v>
      </c>
      <c r="C173" s="27" t="s">
        <v>400</v>
      </c>
      <c r="D173" s="27" t="s">
        <v>401</v>
      </c>
      <c r="E173" s="6" t="s">
        <v>524</v>
      </c>
      <c r="F173" s="4">
        <v>7795</v>
      </c>
      <c r="G173" s="4">
        <v>7795</v>
      </c>
      <c r="H173" s="4">
        <v>7795</v>
      </c>
      <c r="I173" s="4">
        <v>7795</v>
      </c>
      <c r="J173" s="4">
        <v>7795</v>
      </c>
      <c r="K173" s="7">
        <f t="shared" si="2"/>
        <v>38975</v>
      </c>
    </row>
    <row r="174" spans="1:11" ht="25.5">
      <c r="A174" s="18" t="s">
        <v>821</v>
      </c>
      <c r="B174" s="27" t="s">
        <v>1007</v>
      </c>
      <c r="C174" s="27" t="s">
        <v>402</v>
      </c>
      <c r="D174" s="27" t="s">
        <v>403</v>
      </c>
      <c r="E174" s="6" t="s">
        <v>404</v>
      </c>
      <c r="F174" s="4">
        <v>8666</v>
      </c>
      <c r="G174" s="4">
        <v>8666</v>
      </c>
      <c r="H174" s="4">
        <v>8666</v>
      </c>
      <c r="I174" s="4">
        <v>8666</v>
      </c>
      <c r="J174" s="4">
        <v>8666</v>
      </c>
      <c r="K174" s="7">
        <f t="shared" si="2"/>
        <v>43330</v>
      </c>
    </row>
    <row r="175" spans="1:11" ht="25.5">
      <c r="A175" s="18" t="s">
        <v>822</v>
      </c>
      <c r="B175" s="27" t="s">
        <v>1008</v>
      </c>
      <c r="C175" s="27" t="s">
        <v>405</v>
      </c>
      <c r="D175" s="27" t="s">
        <v>406</v>
      </c>
      <c r="E175" s="6" t="s">
        <v>407</v>
      </c>
      <c r="F175" s="4">
        <f>6259+2280</f>
        <v>8539</v>
      </c>
      <c r="G175" s="4">
        <v>6259</v>
      </c>
      <c r="H175" s="4">
        <v>6259</v>
      </c>
      <c r="I175" s="4">
        <v>6259</v>
      </c>
      <c r="J175" s="4">
        <v>6259</v>
      </c>
      <c r="K175" s="7">
        <f t="shared" si="2"/>
        <v>33575</v>
      </c>
    </row>
    <row r="176" spans="1:11" ht="25.5">
      <c r="A176" s="18" t="s">
        <v>823</v>
      </c>
      <c r="B176" s="27" t="s">
        <v>1009</v>
      </c>
      <c r="C176" s="27" t="s">
        <v>408</v>
      </c>
      <c r="D176" s="27" t="s">
        <v>409</v>
      </c>
      <c r="E176" s="6" t="s">
        <v>410</v>
      </c>
      <c r="F176" s="4">
        <v>6139</v>
      </c>
      <c r="G176" s="4">
        <v>6139</v>
      </c>
      <c r="H176" s="4">
        <v>6139</v>
      </c>
      <c r="I176" s="4">
        <v>6139</v>
      </c>
      <c r="J176" s="4">
        <v>6139</v>
      </c>
      <c r="K176" s="7">
        <f t="shared" si="2"/>
        <v>30695</v>
      </c>
    </row>
    <row r="177" spans="1:11" ht="25.5">
      <c r="A177" s="18" t="s">
        <v>824</v>
      </c>
      <c r="B177" s="27" t="s">
        <v>1010</v>
      </c>
      <c r="C177" s="27" t="s">
        <v>411</v>
      </c>
      <c r="D177" s="27" t="s">
        <v>412</v>
      </c>
      <c r="E177" s="6" t="s">
        <v>413</v>
      </c>
      <c r="F177" s="4">
        <v>6397</v>
      </c>
      <c r="G177" s="4">
        <v>6397</v>
      </c>
      <c r="H177" s="4">
        <v>6397</v>
      </c>
      <c r="I177" s="4">
        <v>6397</v>
      </c>
      <c r="J177" s="4">
        <v>6397</v>
      </c>
      <c r="K177" s="7">
        <f t="shared" si="2"/>
        <v>31985</v>
      </c>
    </row>
    <row r="178" spans="1:11" ht="51">
      <c r="A178" s="18" t="s">
        <v>825</v>
      </c>
      <c r="B178" s="27" t="s">
        <v>1011</v>
      </c>
      <c r="C178" s="27" t="s">
        <v>414</v>
      </c>
      <c r="D178" s="27" t="s">
        <v>415</v>
      </c>
      <c r="E178" s="6" t="s">
        <v>416</v>
      </c>
      <c r="F178" s="4">
        <v>9599</v>
      </c>
      <c r="G178" s="4">
        <v>9599</v>
      </c>
      <c r="H178" s="4">
        <v>9599</v>
      </c>
      <c r="I178" s="4">
        <v>9599</v>
      </c>
      <c r="J178" s="4">
        <v>9599</v>
      </c>
      <c r="K178" s="7">
        <f t="shared" si="2"/>
        <v>47995</v>
      </c>
    </row>
    <row r="179" spans="1:11" ht="51">
      <c r="A179" s="18" t="s">
        <v>826</v>
      </c>
      <c r="B179" s="27" t="s">
        <v>1012</v>
      </c>
      <c r="C179" s="27" t="s">
        <v>417</v>
      </c>
      <c r="D179" s="27" t="s">
        <v>418</v>
      </c>
      <c r="E179" s="6" t="s">
        <v>419</v>
      </c>
      <c r="F179" s="4">
        <v>962</v>
      </c>
      <c r="G179" s="4">
        <v>962</v>
      </c>
      <c r="H179" s="4">
        <v>962</v>
      </c>
      <c r="I179" s="4">
        <v>962</v>
      </c>
      <c r="J179" s="4">
        <v>962</v>
      </c>
      <c r="K179" s="7">
        <f t="shared" si="2"/>
        <v>4810</v>
      </c>
    </row>
    <row r="180" spans="1:11" ht="38.25">
      <c r="A180" s="18" t="s">
        <v>827</v>
      </c>
      <c r="B180" s="27" t="s">
        <v>1013</v>
      </c>
      <c r="C180" s="27" t="s">
        <v>420</v>
      </c>
      <c r="D180" s="27" t="s">
        <v>421</v>
      </c>
      <c r="E180" s="6" t="s">
        <v>422</v>
      </c>
      <c r="F180" s="4">
        <f>37749+3066</f>
        <v>40815</v>
      </c>
      <c r="G180" s="4">
        <v>37749</v>
      </c>
      <c r="H180" s="4">
        <v>37749</v>
      </c>
      <c r="I180" s="4">
        <v>37749</v>
      </c>
      <c r="J180" s="4">
        <v>37749</v>
      </c>
      <c r="K180" s="7">
        <f t="shared" si="2"/>
        <v>191811</v>
      </c>
    </row>
    <row r="181" spans="1:11" ht="38.25">
      <c r="A181" s="18" t="s">
        <v>828</v>
      </c>
      <c r="B181" s="27" t="s">
        <v>1014</v>
      </c>
      <c r="C181" s="27" t="s">
        <v>423</v>
      </c>
      <c r="D181" s="27" t="s">
        <v>424</v>
      </c>
      <c r="E181" s="6" t="s">
        <v>425</v>
      </c>
      <c r="F181" s="4">
        <v>46843</v>
      </c>
      <c r="G181" s="4">
        <v>46843</v>
      </c>
      <c r="H181" s="4">
        <v>46843</v>
      </c>
      <c r="I181" s="4">
        <v>46843</v>
      </c>
      <c r="J181" s="4">
        <v>46843</v>
      </c>
      <c r="K181" s="7">
        <f t="shared" si="2"/>
        <v>234215</v>
      </c>
    </row>
    <row r="182" spans="1:11" ht="12.75">
      <c r="A182" s="18" t="s">
        <v>829</v>
      </c>
      <c r="B182" s="27" t="s">
        <v>1015</v>
      </c>
      <c r="C182" s="27" t="s">
        <v>426</v>
      </c>
      <c r="D182" s="27" t="s">
        <v>427</v>
      </c>
      <c r="E182" s="6" t="s">
        <v>428</v>
      </c>
      <c r="F182" s="4">
        <v>12350</v>
      </c>
      <c r="G182" s="4">
        <v>12350</v>
      </c>
      <c r="H182" s="4">
        <v>12350</v>
      </c>
      <c r="I182" s="4">
        <v>12350</v>
      </c>
      <c r="J182" s="4">
        <v>12350</v>
      </c>
      <c r="K182" s="7">
        <f aca="true" t="shared" si="3" ref="K182:K213">SUM(F182:J182)</f>
        <v>61750</v>
      </c>
    </row>
    <row r="183" spans="1:11" ht="39" customHeight="1">
      <c r="A183" s="18" t="s">
        <v>830</v>
      </c>
      <c r="B183" s="27" t="s">
        <v>1016</v>
      </c>
      <c r="C183" s="27" t="s">
        <v>508</v>
      </c>
      <c r="D183" s="27" t="s">
        <v>429</v>
      </c>
      <c r="E183" s="6" t="s">
        <v>430</v>
      </c>
      <c r="F183" s="4">
        <v>5287</v>
      </c>
      <c r="G183" s="4">
        <v>5287</v>
      </c>
      <c r="H183" s="4">
        <v>5287</v>
      </c>
      <c r="I183" s="4">
        <v>5287</v>
      </c>
      <c r="J183" s="4">
        <v>5287</v>
      </c>
      <c r="K183" s="7">
        <f t="shared" si="3"/>
        <v>26435</v>
      </c>
    </row>
    <row r="184" spans="1:11" ht="39.75" customHeight="1">
      <c r="A184" s="18" t="s">
        <v>831</v>
      </c>
      <c r="B184" s="27" t="s">
        <v>1017</v>
      </c>
      <c r="C184" s="27" t="s">
        <v>431</v>
      </c>
      <c r="D184" s="27" t="s">
        <v>432</v>
      </c>
      <c r="E184" s="6" t="s">
        <v>433</v>
      </c>
      <c r="F184" s="4">
        <v>6794</v>
      </c>
      <c r="G184" s="4">
        <v>6794</v>
      </c>
      <c r="H184" s="4">
        <v>6794</v>
      </c>
      <c r="I184" s="4">
        <v>6794</v>
      </c>
      <c r="J184" s="4">
        <v>6794</v>
      </c>
      <c r="K184" s="7">
        <f t="shared" si="3"/>
        <v>33970</v>
      </c>
    </row>
    <row r="185" spans="1:11" ht="25.5">
      <c r="A185" s="18" t="s">
        <v>861</v>
      </c>
      <c r="B185" s="27" t="s">
        <v>1018</v>
      </c>
      <c r="C185" s="27" t="s">
        <v>434</v>
      </c>
      <c r="D185" s="27" t="s">
        <v>435</v>
      </c>
      <c r="E185" s="6" t="s">
        <v>436</v>
      </c>
      <c r="F185" s="4">
        <v>1506</v>
      </c>
      <c r="G185" s="4">
        <v>1506</v>
      </c>
      <c r="H185" s="4">
        <v>1506</v>
      </c>
      <c r="I185" s="4">
        <v>1506</v>
      </c>
      <c r="J185" s="4">
        <v>1506</v>
      </c>
      <c r="K185" s="7">
        <f t="shared" si="3"/>
        <v>7530</v>
      </c>
    </row>
    <row r="186" spans="1:11" ht="25.5">
      <c r="A186" s="18" t="s">
        <v>832</v>
      </c>
      <c r="B186" s="27" t="s">
        <v>1019</v>
      </c>
      <c r="C186" s="27" t="s">
        <v>437</v>
      </c>
      <c r="D186" s="27" t="s">
        <v>438</v>
      </c>
      <c r="E186" s="6" t="s">
        <v>525</v>
      </c>
      <c r="F186" s="4">
        <v>2181</v>
      </c>
      <c r="G186" s="4">
        <v>2181</v>
      </c>
      <c r="H186" s="4">
        <v>2181</v>
      </c>
      <c r="I186" s="4">
        <v>2181</v>
      </c>
      <c r="J186" s="4">
        <v>2181</v>
      </c>
      <c r="K186" s="7">
        <f t="shared" si="3"/>
        <v>10905</v>
      </c>
    </row>
    <row r="187" spans="1:11" ht="25.5">
      <c r="A187" s="18" t="s">
        <v>833</v>
      </c>
      <c r="B187" s="27" t="s">
        <v>1020</v>
      </c>
      <c r="C187" s="27" t="s">
        <v>437</v>
      </c>
      <c r="D187" s="27" t="s">
        <v>439</v>
      </c>
      <c r="E187" s="6" t="s">
        <v>526</v>
      </c>
      <c r="F187" s="4">
        <v>3822</v>
      </c>
      <c r="G187" s="4">
        <v>3822</v>
      </c>
      <c r="H187" s="4">
        <v>3822</v>
      </c>
      <c r="I187" s="4">
        <v>3822</v>
      </c>
      <c r="J187" s="4">
        <v>3822</v>
      </c>
      <c r="K187" s="7">
        <f t="shared" si="3"/>
        <v>19110</v>
      </c>
    </row>
    <row r="188" spans="1:11" ht="25.5">
      <c r="A188" s="18" t="s">
        <v>834</v>
      </c>
      <c r="B188" s="27" t="s">
        <v>1021</v>
      </c>
      <c r="C188" s="27" t="s">
        <v>440</v>
      </c>
      <c r="D188" s="27" t="s">
        <v>441</v>
      </c>
      <c r="E188" s="6" t="s">
        <v>442</v>
      </c>
      <c r="F188" s="4">
        <v>6673</v>
      </c>
      <c r="G188" s="4">
        <v>6673</v>
      </c>
      <c r="H188" s="4">
        <v>6673</v>
      </c>
      <c r="I188" s="4">
        <v>6673</v>
      </c>
      <c r="J188" s="4">
        <v>6673</v>
      </c>
      <c r="K188" s="7">
        <f t="shared" si="3"/>
        <v>33365</v>
      </c>
    </row>
    <row r="189" spans="1:11" ht="25.5">
      <c r="A189" s="18" t="s">
        <v>835</v>
      </c>
      <c r="B189" s="27" t="s">
        <v>1022</v>
      </c>
      <c r="C189" s="27" t="s">
        <v>1051</v>
      </c>
      <c r="D189" s="27" t="s">
        <v>1052</v>
      </c>
      <c r="E189" s="6" t="s">
        <v>443</v>
      </c>
      <c r="F189" s="4">
        <v>8616</v>
      </c>
      <c r="G189" s="4">
        <v>8616</v>
      </c>
      <c r="H189" s="4">
        <v>8616</v>
      </c>
      <c r="I189" s="4">
        <v>8616</v>
      </c>
      <c r="J189" s="4">
        <v>8616</v>
      </c>
      <c r="K189" s="7">
        <f t="shared" si="3"/>
        <v>43080</v>
      </c>
    </row>
    <row r="190" spans="1:11" ht="25.5">
      <c r="A190" s="18" t="s">
        <v>836</v>
      </c>
      <c r="B190" s="27" t="s">
        <v>1023</v>
      </c>
      <c r="C190" s="27" t="s">
        <v>444</v>
      </c>
      <c r="D190" s="27" t="s">
        <v>445</v>
      </c>
      <c r="E190" s="6" t="s">
        <v>446</v>
      </c>
      <c r="F190" s="4">
        <v>5209</v>
      </c>
      <c r="G190" s="4">
        <v>5209</v>
      </c>
      <c r="H190" s="4">
        <v>5209</v>
      </c>
      <c r="I190" s="4">
        <v>5209</v>
      </c>
      <c r="J190" s="4">
        <v>5209</v>
      </c>
      <c r="K190" s="7">
        <f t="shared" si="3"/>
        <v>26045</v>
      </c>
    </row>
    <row r="191" spans="1:11" ht="25.5">
      <c r="A191" s="18" t="s">
        <v>837</v>
      </c>
      <c r="B191" s="27" t="s">
        <v>1024</v>
      </c>
      <c r="C191" s="27" t="s">
        <v>447</v>
      </c>
      <c r="D191" s="27" t="s">
        <v>448</v>
      </c>
      <c r="E191" s="6" t="s">
        <v>449</v>
      </c>
      <c r="F191" s="4">
        <v>6996</v>
      </c>
      <c r="G191" s="4">
        <v>6996</v>
      </c>
      <c r="H191" s="4">
        <v>6996</v>
      </c>
      <c r="I191" s="4">
        <v>6996</v>
      </c>
      <c r="J191" s="4">
        <v>6996</v>
      </c>
      <c r="K191" s="7">
        <f t="shared" si="3"/>
        <v>34980</v>
      </c>
    </row>
    <row r="192" spans="1:11" ht="25.5">
      <c r="A192" s="18" t="s">
        <v>838</v>
      </c>
      <c r="B192" s="27" t="s">
        <v>1025</v>
      </c>
      <c r="C192" s="27" t="s">
        <v>450</v>
      </c>
      <c r="D192" s="27" t="s">
        <v>451</v>
      </c>
      <c r="E192" s="6" t="s">
        <v>452</v>
      </c>
      <c r="F192" s="4">
        <v>7350</v>
      </c>
      <c r="G192" s="4">
        <v>7350</v>
      </c>
      <c r="H192" s="4">
        <v>7350</v>
      </c>
      <c r="I192" s="4">
        <v>7350</v>
      </c>
      <c r="J192" s="4">
        <v>7350</v>
      </c>
      <c r="K192" s="7">
        <f t="shared" si="3"/>
        <v>36750</v>
      </c>
    </row>
    <row r="193" spans="1:11" ht="25.5">
      <c r="A193" s="18" t="s">
        <v>839</v>
      </c>
      <c r="B193" s="27" t="s">
        <v>1026</v>
      </c>
      <c r="C193" s="27" t="s">
        <v>453</v>
      </c>
      <c r="D193" s="27" t="s">
        <v>454</v>
      </c>
      <c r="E193" s="6" t="s">
        <v>455</v>
      </c>
      <c r="F193" s="4">
        <v>8143</v>
      </c>
      <c r="G193" s="4">
        <v>8143</v>
      </c>
      <c r="H193" s="4">
        <v>8143</v>
      </c>
      <c r="I193" s="4">
        <v>8143</v>
      </c>
      <c r="J193" s="4">
        <v>8143</v>
      </c>
      <c r="K193" s="7">
        <f t="shared" si="3"/>
        <v>40715</v>
      </c>
    </row>
    <row r="194" spans="1:11" ht="25.5">
      <c r="A194" s="18" t="s">
        <v>840</v>
      </c>
      <c r="B194" s="27" t="s">
        <v>1027</v>
      </c>
      <c r="C194" s="27" t="s">
        <v>456</v>
      </c>
      <c r="D194" s="27" t="s">
        <v>457</v>
      </c>
      <c r="E194" s="6" t="s">
        <v>458</v>
      </c>
      <c r="F194" s="4">
        <v>30289</v>
      </c>
      <c r="G194" s="4">
        <v>30289</v>
      </c>
      <c r="H194" s="4">
        <v>30289</v>
      </c>
      <c r="I194" s="4">
        <v>30289</v>
      </c>
      <c r="J194" s="4">
        <v>30289</v>
      </c>
      <c r="K194" s="7">
        <f t="shared" si="3"/>
        <v>151445</v>
      </c>
    </row>
    <row r="195" spans="1:11" ht="25.5">
      <c r="A195" s="18" t="s">
        <v>841</v>
      </c>
      <c r="B195" s="27" t="s">
        <v>1028</v>
      </c>
      <c r="C195" s="27" t="s">
        <v>453</v>
      </c>
      <c r="D195" s="27" t="s">
        <v>459</v>
      </c>
      <c r="E195" s="6" t="s">
        <v>460</v>
      </c>
      <c r="F195" s="4">
        <v>20674</v>
      </c>
      <c r="G195" s="4">
        <v>20674</v>
      </c>
      <c r="H195" s="4">
        <v>20674</v>
      </c>
      <c r="I195" s="4">
        <v>20674</v>
      </c>
      <c r="J195" s="4">
        <v>20674</v>
      </c>
      <c r="K195" s="7">
        <f t="shared" si="3"/>
        <v>103370</v>
      </c>
    </row>
    <row r="196" spans="1:11" ht="25.5">
      <c r="A196" s="18" t="s">
        <v>842</v>
      </c>
      <c r="B196" s="27" t="s">
        <v>1029</v>
      </c>
      <c r="C196" s="27" t="s">
        <v>453</v>
      </c>
      <c r="D196" s="27" t="s">
        <v>461</v>
      </c>
      <c r="E196" s="6" t="s">
        <v>462</v>
      </c>
      <c r="F196" s="4">
        <v>21911</v>
      </c>
      <c r="G196" s="4">
        <v>21911</v>
      </c>
      <c r="H196" s="4">
        <v>21911</v>
      </c>
      <c r="I196" s="4">
        <v>21911</v>
      </c>
      <c r="J196" s="4">
        <v>21911</v>
      </c>
      <c r="K196" s="7">
        <f t="shared" si="3"/>
        <v>109555</v>
      </c>
    </row>
    <row r="197" spans="1:11" ht="38.25">
      <c r="A197" s="18" t="s">
        <v>843</v>
      </c>
      <c r="B197" s="27" t="s">
        <v>1030</v>
      </c>
      <c r="C197" s="27" t="s">
        <v>476</v>
      </c>
      <c r="D197" s="27" t="s">
        <v>463</v>
      </c>
      <c r="E197" s="6" t="s">
        <v>464</v>
      </c>
      <c r="F197" s="4">
        <v>17711</v>
      </c>
      <c r="G197" s="4">
        <v>17711</v>
      </c>
      <c r="H197" s="4">
        <v>17711</v>
      </c>
      <c r="I197" s="4">
        <v>17711</v>
      </c>
      <c r="J197" s="4">
        <v>17711</v>
      </c>
      <c r="K197" s="7">
        <f t="shared" si="3"/>
        <v>88555</v>
      </c>
    </row>
    <row r="198" spans="1:11" ht="25.5">
      <c r="A198" s="18" t="s">
        <v>844</v>
      </c>
      <c r="B198" s="27" t="s">
        <v>1031</v>
      </c>
      <c r="C198" s="27" t="s">
        <v>476</v>
      </c>
      <c r="D198" s="27" t="s">
        <v>465</v>
      </c>
      <c r="E198" s="6" t="s">
        <v>527</v>
      </c>
      <c r="F198" s="4">
        <v>45804</v>
      </c>
      <c r="G198" s="4">
        <v>45804</v>
      </c>
      <c r="H198" s="4">
        <v>45804</v>
      </c>
      <c r="I198" s="4">
        <v>45804</v>
      </c>
      <c r="J198" s="4">
        <v>45804</v>
      </c>
      <c r="K198" s="7">
        <f t="shared" si="3"/>
        <v>229020</v>
      </c>
    </row>
    <row r="199" spans="1:11" ht="25.5">
      <c r="A199" s="18" t="s">
        <v>845</v>
      </c>
      <c r="B199" s="27" t="s">
        <v>1032</v>
      </c>
      <c r="C199" s="27" t="s">
        <v>476</v>
      </c>
      <c r="D199" s="27" t="s">
        <v>466</v>
      </c>
      <c r="E199" s="6" t="s">
        <v>528</v>
      </c>
      <c r="F199" s="4">
        <v>41549</v>
      </c>
      <c r="G199" s="4">
        <v>41549</v>
      </c>
      <c r="H199" s="4">
        <v>41549</v>
      </c>
      <c r="I199" s="4">
        <v>41549</v>
      </c>
      <c r="J199" s="4">
        <v>41549</v>
      </c>
      <c r="K199" s="7">
        <f t="shared" si="3"/>
        <v>207745</v>
      </c>
    </row>
    <row r="200" spans="1:11" ht="25.5">
      <c r="A200" s="18" t="s">
        <v>846</v>
      </c>
      <c r="B200" s="27" t="s">
        <v>1033</v>
      </c>
      <c r="C200" s="27" t="s">
        <v>476</v>
      </c>
      <c r="D200" s="27" t="s">
        <v>467</v>
      </c>
      <c r="E200" s="6" t="s">
        <v>468</v>
      </c>
      <c r="F200" s="4">
        <v>4781</v>
      </c>
      <c r="G200" s="4">
        <v>4781</v>
      </c>
      <c r="H200" s="4">
        <v>4781</v>
      </c>
      <c r="I200" s="4">
        <v>4781</v>
      </c>
      <c r="J200" s="4">
        <v>4781</v>
      </c>
      <c r="K200" s="7">
        <f t="shared" si="3"/>
        <v>23905</v>
      </c>
    </row>
    <row r="201" spans="1:11" ht="25.5">
      <c r="A201" s="18" t="s">
        <v>847</v>
      </c>
      <c r="B201" s="27" t="s">
        <v>1034</v>
      </c>
      <c r="C201" s="27" t="s">
        <v>476</v>
      </c>
      <c r="D201" s="27" t="s">
        <v>469</v>
      </c>
      <c r="E201" s="6" t="s">
        <v>470</v>
      </c>
      <c r="F201" s="4">
        <v>55130</v>
      </c>
      <c r="G201" s="4">
        <v>55130</v>
      </c>
      <c r="H201" s="4">
        <v>55130</v>
      </c>
      <c r="I201" s="4">
        <v>55130</v>
      </c>
      <c r="J201" s="4">
        <v>55130</v>
      </c>
      <c r="K201" s="7">
        <f t="shared" si="3"/>
        <v>275650</v>
      </c>
    </row>
    <row r="202" spans="1:11" ht="25.5">
      <c r="A202" s="18" t="s">
        <v>848</v>
      </c>
      <c r="B202" s="27" t="s">
        <v>1035</v>
      </c>
      <c r="C202" s="27" t="s">
        <v>476</v>
      </c>
      <c r="D202" s="27" t="s">
        <v>471</v>
      </c>
      <c r="E202" s="6" t="s">
        <v>472</v>
      </c>
      <c r="F202" s="4">
        <v>29648</v>
      </c>
      <c r="G202" s="4">
        <v>29648</v>
      </c>
      <c r="H202" s="4">
        <v>29648</v>
      </c>
      <c r="I202" s="4">
        <v>29648</v>
      </c>
      <c r="J202" s="4">
        <v>29648</v>
      </c>
      <c r="K202" s="7">
        <f t="shared" si="3"/>
        <v>148240</v>
      </c>
    </row>
    <row r="203" spans="1:11" ht="38.25">
      <c r="A203" s="18" t="s">
        <v>849</v>
      </c>
      <c r="B203" s="27" t="s">
        <v>1036</v>
      </c>
      <c r="C203" s="27" t="s">
        <v>476</v>
      </c>
      <c r="D203" s="27" t="s">
        <v>473</v>
      </c>
      <c r="E203" s="6" t="s">
        <v>474</v>
      </c>
      <c r="F203" s="4">
        <v>39345</v>
      </c>
      <c r="G203" s="4">
        <v>39345</v>
      </c>
      <c r="H203" s="4">
        <v>39345</v>
      </c>
      <c r="I203" s="4">
        <v>39345</v>
      </c>
      <c r="J203" s="4">
        <v>39345</v>
      </c>
      <c r="K203" s="7">
        <f t="shared" si="3"/>
        <v>196725</v>
      </c>
    </row>
    <row r="204" spans="1:11" ht="25.5">
      <c r="A204" s="18" t="s">
        <v>850</v>
      </c>
      <c r="B204" s="27" t="s">
        <v>1037</v>
      </c>
      <c r="C204" s="27" t="s">
        <v>476</v>
      </c>
      <c r="D204" s="27" t="s">
        <v>475</v>
      </c>
      <c r="E204" s="6" t="s">
        <v>529</v>
      </c>
      <c r="F204" s="4">
        <v>49971</v>
      </c>
      <c r="G204" s="4">
        <v>49971</v>
      </c>
      <c r="H204" s="4">
        <v>49971</v>
      </c>
      <c r="I204" s="4">
        <v>49971</v>
      </c>
      <c r="J204" s="4">
        <v>49971</v>
      </c>
      <c r="K204" s="7">
        <f t="shared" si="3"/>
        <v>249855</v>
      </c>
    </row>
    <row r="205" spans="1:11" ht="25.5">
      <c r="A205" s="18" t="s">
        <v>851</v>
      </c>
      <c r="B205" s="27" t="s">
        <v>1038</v>
      </c>
      <c r="C205" s="27" t="s">
        <v>476</v>
      </c>
      <c r="D205" s="27" t="s">
        <v>477</v>
      </c>
      <c r="E205" s="6" t="s">
        <v>478</v>
      </c>
      <c r="F205" s="4">
        <v>23205</v>
      </c>
      <c r="G205" s="4">
        <v>23205</v>
      </c>
      <c r="H205" s="4">
        <v>23205</v>
      </c>
      <c r="I205" s="4">
        <v>23205</v>
      </c>
      <c r="J205" s="4">
        <v>23205</v>
      </c>
      <c r="K205" s="7">
        <f t="shared" si="3"/>
        <v>116025</v>
      </c>
    </row>
    <row r="206" spans="1:11" ht="25.5">
      <c r="A206" s="18" t="s">
        <v>852</v>
      </c>
      <c r="B206" s="27" t="s">
        <v>1039</v>
      </c>
      <c r="C206" s="27" t="s">
        <v>476</v>
      </c>
      <c r="D206" s="27" t="s">
        <v>479</v>
      </c>
      <c r="E206" s="6" t="s">
        <v>480</v>
      </c>
      <c r="F206" s="4">
        <v>16217</v>
      </c>
      <c r="G206" s="4">
        <v>16217</v>
      </c>
      <c r="H206" s="4">
        <v>16217</v>
      </c>
      <c r="I206" s="4">
        <v>16217</v>
      </c>
      <c r="J206" s="4">
        <v>16217</v>
      </c>
      <c r="K206" s="7">
        <f t="shared" si="3"/>
        <v>81085</v>
      </c>
    </row>
    <row r="207" spans="1:11" ht="38.25">
      <c r="A207" s="18" t="s">
        <v>853</v>
      </c>
      <c r="B207" s="27" t="s">
        <v>1040</v>
      </c>
      <c r="C207" s="27" t="s">
        <v>476</v>
      </c>
      <c r="D207" s="27" t="s">
        <v>481</v>
      </c>
      <c r="E207" s="6" t="s">
        <v>482</v>
      </c>
      <c r="F207" s="4">
        <v>30997</v>
      </c>
      <c r="G207" s="4">
        <v>30997</v>
      </c>
      <c r="H207" s="4">
        <v>30997</v>
      </c>
      <c r="I207" s="4">
        <v>30997</v>
      </c>
      <c r="J207" s="4">
        <v>30997</v>
      </c>
      <c r="K207" s="7">
        <f t="shared" si="3"/>
        <v>154985</v>
      </c>
    </row>
    <row r="208" spans="1:11" ht="38.25">
      <c r="A208" s="18" t="s">
        <v>854</v>
      </c>
      <c r="B208" s="27" t="s">
        <v>1041</v>
      </c>
      <c r="C208" s="27" t="s">
        <v>476</v>
      </c>
      <c r="D208" s="27" t="s">
        <v>483</v>
      </c>
      <c r="E208" s="6" t="s">
        <v>484</v>
      </c>
      <c r="F208" s="4">
        <v>14250</v>
      </c>
      <c r="G208" s="4">
        <v>14250</v>
      </c>
      <c r="H208" s="4">
        <v>14250</v>
      </c>
      <c r="I208" s="4">
        <v>14250</v>
      </c>
      <c r="J208" s="4">
        <v>14250</v>
      </c>
      <c r="K208" s="7">
        <f t="shared" si="3"/>
        <v>71250</v>
      </c>
    </row>
    <row r="209" spans="1:11" ht="25.5">
      <c r="A209" s="18" t="s">
        <v>855</v>
      </c>
      <c r="B209" s="27" t="s">
        <v>1042</v>
      </c>
      <c r="C209" s="27" t="s">
        <v>476</v>
      </c>
      <c r="D209" s="27" t="s">
        <v>485</v>
      </c>
      <c r="E209" s="6" t="s">
        <v>530</v>
      </c>
      <c r="F209" s="4">
        <v>17125</v>
      </c>
      <c r="G209" s="4">
        <v>17125</v>
      </c>
      <c r="H209" s="4">
        <v>17125</v>
      </c>
      <c r="I209" s="4">
        <v>17125</v>
      </c>
      <c r="J209" s="4">
        <v>17125</v>
      </c>
      <c r="K209" s="7">
        <f t="shared" si="3"/>
        <v>85625</v>
      </c>
    </row>
    <row r="210" spans="1:11" ht="38.25">
      <c r="A210" s="18" t="s">
        <v>856</v>
      </c>
      <c r="B210" s="27" t="s">
        <v>1043</v>
      </c>
      <c r="C210" s="27" t="s">
        <v>491</v>
      </c>
      <c r="D210" s="27" t="s">
        <v>512</v>
      </c>
      <c r="E210" s="6" t="s">
        <v>492</v>
      </c>
      <c r="F210" s="4">
        <v>20290</v>
      </c>
      <c r="G210" s="4">
        <v>20290</v>
      </c>
      <c r="H210" s="4">
        <v>20290</v>
      </c>
      <c r="I210" s="4">
        <v>20290</v>
      </c>
      <c r="J210" s="4">
        <v>20290</v>
      </c>
      <c r="K210" s="7">
        <f t="shared" si="3"/>
        <v>101450</v>
      </c>
    </row>
    <row r="211" spans="1:11" ht="38.25">
      <c r="A211" s="18" t="s">
        <v>857</v>
      </c>
      <c r="B211" s="27" t="s">
        <v>618</v>
      </c>
      <c r="C211" s="27" t="s">
        <v>493</v>
      </c>
      <c r="D211" s="27" t="s">
        <v>494</v>
      </c>
      <c r="E211" s="6" t="s">
        <v>495</v>
      </c>
      <c r="F211" s="4">
        <v>57716</v>
      </c>
      <c r="G211" s="4">
        <v>57716</v>
      </c>
      <c r="H211" s="4">
        <v>57716</v>
      </c>
      <c r="I211" s="4">
        <v>57716</v>
      </c>
      <c r="J211" s="4">
        <v>57716</v>
      </c>
      <c r="K211" s="7">
        <f t="shared" si="3"/>
        <v>288580</v>
      </c>
    </row>
    <row r="212" spans="1:11" ht="25.5">
      <c r="A212" s="18" t="s">
        <v>858</v>
      </c>
      <c r="B212" s="27" t="s">
        <v>619</v>
      </c>
      <c r="C212" s="27" t="s">
        <v>1053</v>
      </c>
      <c r="D212" s="27" t="s">
        <v>496</v>
      </c>
      <c r="E212" s="6" t="s">
        <v>497</v>
      </c>
      <c r="F212" s="4">
        <f>15310+1765</f>
        <v>17075</v>
      </c>
      <c r="G212" s="4">
        <v>15310</v>
      </c>
      <c r="H212" s="4">
        <v>15310</v>
      </c>
      <c r="I212" s="4">
        <v>15310</v>
      </c>
      <c r="J212" s="4">
        <v>15310</v>
      </c>
      <c r="K212" s="7">
        <f t="shared" si="3"/>
        <v>78315</v>
      </c>
    </row>
    <row r="213" spans="1:11" ht="38.25">
      <c r="A213" s="18" t="s">
        <v>859</v>
      </c>
      <c r="B213" s="27" t="s">
        <v>500</v>
      </c>
      <c r="C213" s="27" t="s">
        <v>498</v>
      </c>
      <c r="D213" s="27" t="s">
        <v>498</v>
      </c>
      <c r="E213" s="6" t="s">
        <v>499</v>
      </c>
      <c r="F213" s="4">
        <v>51767</v>
      </c>
      <c r="G213" s="4">
        <v>51767</v>
      </c>
      <c r="H213" s="4">
        <v>51767</v>
      </c>
      <c r="I213" s="4">
        <v>51767</v>
      </c>
      <c r="J213" s="4">
        <v>51767</v>
      </c>
      <c r="K213" s="7">
        <f t="shared" si="3"/>
        <v>258835</v>
      </c>
    </row>
    <row r="214" spans="1:11" ht="25.5">
      <c r="A214" s="18" t="s">
        <v>860</v>
      </c>
      <c r="B214" s="27" t="s">
        <v>620</v>
      </c>
      <c r="C214" s="27" t="s">
        <v>501</v>
      </c>
      <c r="D214" s="27" t="s">
        <v>502</v>
      </c>
      <c r="E214" s="6" t="s">
        <v>503</v>
      </c>
      <c r="F214" s="4">
        <v>25148</v>
      </c>
      <c r="G214" s="4">
        <v>25148</v>
      </c>
      <c r="H214" s="4">
        <v>25148</v>
      </c>
      <c r="I214" s="4">
        <v>25148</v>
      </c>
      <c r="J214" s="4">
        <v>25148</v>
      </c>
      <c r="K214" s="7">
        <f>SUM(F214:J214)</f>
        <v>125740</v>
      </c>
    </row>
    <row r="215" spans="1:11" ht="25.5">
      <c r="A215" s="19" t="s">
        <v>875</v>
      </c>
      <c r="B215" s="27" t="s">
        <v>876</v>
      </c>
      <c r="C215" s="27" t="s">
        <v>908</v>
      </c>
      <c r="D215" s="27" t="s">
        <v>877</v>
      </c>
      <c r="E215" s="10" t="s">
        <v>909</v>
      </c>
      <c r="F215" s="11">
        <v>3151</v>
      </c>
      <c r="G215" s="8" t="s">
        <v>940</v>
      </c>
      <c r="H215" s="8" t="s">
        <v>940</v>
      </c>
      <c r="I215" s="8" t="s">
        <v>940</v>
      </c>
      <c r="J215" s="8" t="s">
        <v>940</v>
      </c>
      <c r="K215" s="7">
        <f aca="true" t="shared" si="4" ref="K215:K227">SUM(F215:J215)</f>
        <v>3151</v>
      </c>
    </row>
    <row r="216" spans="1:11" ht="38.25">
      <c r="A216" s="19" t="s">
        <v>879</v>
      </c>
      <c r="B216" s="27" t="s">
        <v>878</v>
      </c>
      <c r="C216" s="27" t="s">
        <v>910</v>
      </c>
      <c r="D216" s="27" t="s">
        <v>885</v>
      </c>
      <c r="E216" s="10" t="s">
        <v>911</v>
      </c>
      <c r="F216" s="11">
        <v>25448</v>
      </c>
      <c r="G216" s="8" t="s">
        <v>940</v>
      </c>
      <c r="H216" s="8" t="s">
        <v>940</v>
      </c>
      <c r="I216" s="8" t="s">
        <v>940</v>
      </c>
      <c r="J216" s="8" t="s">
        <v>940</v>
      </c>
      <c r="K216" s="7">
        <f t="shared" si="4"/>
        <v>25448</v>
      </c>
    </row>
    <row r="217" spans="1:11" ht="25.5">
      <c r="A217" s="19" t="s">
        <v>881</v>
      </c>
      <c r="B217" s="27" t="s">
        <v>880</v>
      </c>
      <c r="C217" s="27" t="s">
        <v>912</v>
      </c>
      <c r="D217" s="27" t="s">
        <v>882</v>
      </c>
      <c r="E217" s="10" t="s">
        <v>913</v>
      </c>
      <c r="F217" s="11">
        <v>7664</v>
      </c>
      <c r="G217" s="8" t="s">
        <v>940</v>
      </c>
      <c r="H217" s="8" t="s">
        <v>940</v>
      </c>
      <c r="I217" s="8" t="s">
        <v>940</v>
      </c>
      <c r="J217" s="8" t="s">
        <v>940</v>
      </c>
      <c r="K217" s="7">
        <f t="shared" si="4"/>
        <v>7664</v>
      </c>
    </row>
    <row r="218" spans="1:11" ht="38.25">
      <c r="A218" s="19" t="s">
        <v>883</v>
      </c>
      <c r="B218" s="27" t="s">
        <v>884</v>
      </c>
      <c r="C218" s="27" t="s">
        <v>916</v>
      </c>
      <c r="D218" s="27" t="s">
        <v>886</v>
      </c>
      <c r="E218" s="10" t="s">
        <v>939</v>
      </c>
      <c r="F218" s="11">
        <v>42494</v>
      </c>
      <c r="G218" s="8" t="s">
        <v>940</v>
      </c>
      <c r="H218" s="8" t="s">
        <v>940</v>
      </c>
      <c r="I218" s="8" t="s">
        <v>940</v>
      </c>
      <c r="J218" s="8" t="s">
        <v>940</v>
      </c>
      <c r="K218" s="7">
        <f t="shared" si="4"/>
        <v>42494</v>
      </c>
    </row>
    <row r="219" spans="1:11" ht="38.25">
      <c r="A219" s="19" t="s">
        <v>888</v>
      </c>
      <c r="B219" s="27" t="s">
        <v>887</v>
      </c>
      <c r="C219" s="27" t="s">
        <v>921</v>
      </c>
      <c r="D219" s="27" t="s">
        <v>889</v>
      </c>
      <c r="E219" s="10" t="s">
        <v>936</v>
      </c>
      <c r="F219" s="11">
        <v>12611</v>
      </c>
      <c r="G219" s="8" t="s">
        <v>940</v>
      </c>
      <c r="H219" s="8" t="s">
        <v>940</v>
      </c>
      <c r="I219" s="8" t="s">
        <v>940</v>
      </c>
      <c r="J219" s="8" t="s">
        <v>940</v>
      </c>
      <c r="K219" s="7">
        <f t="shared" si="4"/>
        <v>12611</v>
      </c>
    </row>
    <row r="220" spans="1:11" ht="25.5">
      <c r="A220" s="19" t="s">
        <v>891</v>
      </c>
      <c r="B220" s="27" t="s">
        <v>890</v>
      </c>
      <c r="C220" s="27" t="s">
        <v>914</v>
      </c>
      <c r="D220" s="27" t="s">
        <v>892</v>
      </c>
      <c r="E220" s="10" t="s">
        <v>915</v>
      </c>
      <c r="F220" s="11">
        <v>95048</v>
      </c>
      <c r="G220" s="8" t="s">
        <v>940</v>
      </c>
      <c r="H220" s="8" t="s">
        <v>940</v>
      </c>
      <c r="I220" s="8" t="s">
        <v>940</v>
      </c>
      <c r="J220" s="8" t="s">
        <v>940</v>
      </c>
      <c r="K220" s="7">
        <f t="shared" si="4"/>
        <v>95048</v>
      </c>
    </row>
    <row r="221" spans="1:11" ht="38.25">
      <c r="A221" s="19" t="s">
        <v>894</v>
      </c>
      <c r="B221" s="27" t="s">
        <v>893</v>
      </c>
      <c r="C221" s="27" t="s">
        <v>922</v>
      </c>
      <c r="D221" s="27" t="s">
        <v>895</v>
      </c>
      <c r="E221" s="10" t="s">
        <v>923</v>
      </c>
      <c r="F221" s="11">
        <v>10774</v>
      </c>
      <c r="G221" s="8" t="s">
        <v>940</v>
      </c>
      <c r="H221" s="8" t="s">
        <v>940</v>
      </c>
      <c r="I221" s="8" t="s">
        <v>940</v>
      </c>
      <c r="J221" s="8" t="s">
        <v>940</v>
      </c>
      <c r="K221" s="7">
        <f t="shared" si="4"/>
        <v>10774</v>
      </c>
    </row>
    <row r="222" spans="1:11" ht="38.25">
      <c r="A222" s="19" t="s">
        <v>897</v>
      </c>
      <c r="B222" s="27" t="s">
        <v>896</v>
      </c>
      <c r="C222" s="27" t="s">
        <v>926</v>
      </c>
      <c r="D222" s="27" t="s">
        <v>898</v>
      </c>
      <c r="E222" s="10" t="s">
        <v>927</v>
      </c>
      <c r="F222" s="11">
        <v>157951</v>
      </c>
      <c r="G222" s="8" t="s">
        <v>940</v>
      </c>
      <c r="H222" s="8" t="s">
        <v>940</v>
      </c>
      <c r="I222" s="8" t="s">
        <v>940</v>
      </c>
      <c r="J222" s="8" t="s">
        <v>940</v>
      </c>
      <c r="K222" s="7">
        <f t="shared" si="4"/>
        <v>157951</v>
      </c>
    </row>
    <row r="223" spans="1:11" ht="25.5">
      <c r="A223" s="19" t="s">
        <v>899</v>
      </c>
      <c r="B223" s="27" t="s">
        <v>900</v>
      </c>
      <c r="C223" s="27" t="s">
        <v>925</v>
      </c>
      <c r="D223" s="27" t="s">
        <v>935</v>
      </c>
      <c r="E223" s="10" t="s">
        <v>924</v>
      </c>
      <c r="F223" s="11">
        <v>58315</v>
      </c>
      <c r="G223" s="8" t="s">
        <v>940</v>
      </c>
      <c r="H223" s="8" t="s">
        <v>940</v>
      </c>
      <c r="I223" s="8" t="s">
        <v>940</v>
      </c>
      <c r="J223" s="8" t="s">
        <v>940</v>
      </c>
      <c r="K223" s="7">
        <f t="shared" si="4"/>
        <v>58315</v>
      </c>
    </row>
    <row r="224" spans="1:11" ht="38.25">
      <c r="A224" s="19" t="s">
        <v>902</v>
      </c>
      <c r="B224" s="27" t="s">
        <v>901</v>
      </c>
      <c r="C224" s="27" t="s">
        <v>928</v>
      </c>
      <c r="D224" s="27" t="s">
        <v>903</v>
      </c>
      <c r="E224" s="10" t="s">
        <v>929</v>
      </c>
      <c r="F224" s="11">
        <v>117732</v>
      </c>
      <c r="G224" s="8" t="s">
        <v>940</v>
      </c>
      <c r="H224" s="8" t="s">
        <v>940</v>
      </c>
      <c r="I224" s="8" t="s">
        <v>940</v>
      </c>
      <c r="J224" s="8" t="s">
        <v>940</v>
      </c>
      <c r="K224" s="7">
        <f t="shared" si="4"/>
        <v>117732</v>
      </c>
    </row>
    <row r="225" spans="1:11" ht="38.25">
      <c r="A225" s="19" t="s">
        <v>905</v>
      </c>
      <c r="B225" s="27" t="s">
        <v>904</v>
      </c>
      <c r="C225" s="27" t="s">
        <v>930</v>
      </c>
      <c r="D225" s="27" t="s">
        <v>934</v>
      </c>
      <c r="E225" s="10" t="s">
        <v>931</v>
      </c>
      <c r="F225" s="11">
        <v>1920</v>
      </c>
      <c r="G225" s="8" t="s">
        <v>940</v>
      </c>
      <c r="H225" s="8" t="s">
        <v>940</v>
      </c>
      <c r="I225" s="8" t="s">
        <v>940</v>
      </c>
      <c r="J225" s="8" t="s">
        <v>940</v>
      </c>
      <c r="K225" s="7">
        <f t="shared" si="4"/>
        <v>1920</v>
      </c>
    </row>
    <row r="226" spans="1:11" ht="35.25" customHeight="1">
      <c r="A226" s="19" t="s">
        <v>907</v>
      </c>
      <c r="B226" s="27" t="s">
        <v>906</v>
      </c>
      <c r="C226" s="27" t="s">
        <v>917</v>
      </c>
      <c r="D226" s="27" t="s">
        <v>932</v>
      </c>
      <c r="E226" s="10" t="s">
        <v>938</v>
      </c>
      <c r="F226" s="11">
        <v>42968</v>
      </c>
      <c r="G226" s="8" t="s">
        <v>940</v>
      </c>
      <c r="H226" s="8" t="s">
        <v>940</v>
      </c>
      <c r="I226" s="8" t="s">
        <v>940</v>
      </c>
      <c r="J226" s="8" t="s">
        <v>940</v>
      </c>
      <c r="K226" s="7">
        <f t="shared" si="4"/>
        <v>42968</v>
      </c>
    </row>
    <row r="227" spans="1:11" ht="26.25" thickBot="1">
      <c r="A227" s="20" t="s">
        <v>918</v>
      </c>
      <c r="B227" s="28" t="s">
        <v>919</v>
      </c>
      <c r="C227" s="28" t="s">
        <v>920</v>
      </c>
      <c r="D227" s="28" t="s">
        <v>933</v>
      </c>
      <c r="E227" s="13" t="s">
        <v>937</v>
      </c>
      <c r="F227" s="21">
        <v>47999</v>
      </c>
      <c r="G227" s="14" t="s">
        <v>940</v>
      </c>
      <c r="H227" s="14" t="s">
        <v>940</v>
      </c>
      <c r="I227" s="14" t="s">
        <v>940</v>
      </c>
      <c r="J227" s="14" t="s">
        <v>940</v>
      </c>
      <c r="K227" s="15">
        <f t="shared" si="4"/>
        <v>47999</v>
      </c>
    </row>
    <row r="228" spans="1:11" ht="12.75">
      <c r="A228" s="32" t="s">
        <v>630</v>
      </c>
      <c r="B228" s="33"/>
      <c r="C228" s="33"/>
      <c r="D228" s="33"/>
      <c r="E228" s="33"/>
      <c r="F228" s="24">
        <f aca="true" t="shared" si="5" ref="F228:K228">SUM(F4:F227)</f>
        <v>25044006</v>
      </c>
      <c r="G228" s="24">
        <f t="shared" si="5"/>
        <v>23911962</v>
      </c>
      <c r="H228" s="24">
        <f t="shared" si="5"/>
        <v>11918840</v>
      </c>
      <c r="I228" s="24">
        <f t="shared" si="5"/>
        <v>11918840</v>
      </c>
      <c r="J228" s="24">
        <f t="shared" si="5"/>
        <v>11918840</v>
      </c>
      <c r="K228" s="25">
        <f t="shared" si="5"/>
        <v>84712488</v>
      </c>
    </row>
    <row r="229" spans="1:11" ht="12.75">
      <c r="A229" s="29" t="s">
        <v>631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1"/>
    </row>
    <row r="230" spans="1:11" ht="12.75">
      <c r="A230" s="34" t="s">
        <v>632</v>
      </c>
      <c r="B230" s="35"/>
      <c r="C230" s="35"/>
      <c r="D230" s="35"/>
      <c r="E230" s="35"/>
      <c r="F230" s="37">
        <f>F231+F232</f>
        <v>12579846</v>
      </c>
      <c r="G230" s="38"/>
      <c r="H230" s="38"/>
      <c r="I230" s="38"/>
      <c r="J230" s="38"/>
      <c r="K230" s="39"/>
    </row>
    <row r="231" spans="1:12" ht="12.75">
      <c r="A231" s="34"/>
      <c r="B231" s="35"/>
      <c r="C231" s="55" t="s">
        <v>633</v>
      </c>
      <c r="D231" s="35"/>
      <c r="E231" s="35"/>
      <c r="F231" s="37">
        <f>10969510-1132044</f>
        <v>9837466</v>
      </c>
      <c r="G231" s="38"/>
      <c r="H231" s="38"/>
      <c r="I231" s="38"/>
      <c r="J231" s="38"/>
      <c r="K231" s="39"/>
      <c r="L231" s="23"/>
    </row>
    <row r="232" spans="1:12" ht="12.75">
      <c r="A232" s="34"/>
      <c r="B232" s="35"/>
      <c r="C232" s="55" t="s">
        <v>634</v>
      </c>
      <c r="D232" s="35"/>
      <c r="E232" s="35"/>
      <c r="F232" s="37">
        <f>548476*5</f>
        <v>2742380</v>
      </c>
      <c r="G232" s="38"/>
      <c r="H232" s="38"/>
      <c r="I232" s="38"/>
      <c r="J232" s="38"/>
      <c r="K232" s="39"/>
      <c r="L232" s="23"/>
    </row>
    <row r="233" spans="1:12" ht="12.75">
      <c r="A233" s="36" t="s">
        <v>635</v>
      </c>
      <c r="B233" s="30"/>
      <c r="C233" s="30"/>
      <c r="D233" s="30"/>
      <c r="E233" s="30"/>
      <c r="F233" s="40">
        <f>F230+K228</f>
        <v>97292334</v>
      </c>
      <c r="G233" s="41"/>
      <c r="H233" s="41"/>
      <c r="I233" s="41"/>
      <c r="J233" s="41"/>
      <c r="K233" s="42"/>
      <c r="L233" s="23"/>
    </row>
    <row r="234" spans="1:12" ht="12.75">
      <c r="A234" s="34" t="s">
        <v>636</v>
      </c>
      <c r="B234" s="35"/>
      <c r="C234" s="35"/>
      <c r="D234" s="35"/>
      <c r="E234" s="35"/>
      <c r="F234" s="37">
        <v>3619730</v>
      </c>
      <c r="G234" s="38"/>
      <c r="H234" s="38"/>
      <c r="I234" s="38"/>
      <c r="J234" s="38"/>
      <c r="K234" s="39"/>
      <c r="L234" s="23"/>
    </row>
    <row r="235" spans="1:11" ht="12.75">
      <c r="A235" s="34" t="s">
        <v>637</v>
      </c>
      <c r="B235" s="35"/>
      <c r="C235" s="35"/>
      <c r="D235" s="35"/>
      <c r="E235" s="35"/>
      <c r="F235" s="37">
        <f>F233+F234</f>
        <v>100912064</v>
      </c>
      <c r="G235" s="38"/>
      <c r="H235" s="38"/>
      <c r="I235" s="38"/>
      <c r="J235" s="38"/>
      <c r="K235" s="39"/>
    </row>
    <row r="236" spans="1:11" ht="13.5" thickBot="1">
      <c r="A236" s="52" t="s">
        <v>638</v>
      </c>
      <c r="B236" s="53"/>
      <c r="C236" s="53"/>
      <c r="D236" s="53"/>
      <c r="E236" s="53"/>
      <c r="F236" s="53"/>
      <c r="G236" s="53"/>
      <c r="H236" s="53"/>
      <c r="I236" s="53"/>
      <c r="J236" s="53"/>
      <c r="K236" s="54"/>
    </row>
    <row r="238" spans="7:11" ht="12.75">
      <c r="G238" s="2"/>
      <c r="H238" s="2"/>
      <c r="I238" s="2"/>
      <c r="J238" s="2"/>
      <c r="K238" s="2"/>
    </row>
    <row r="241" ht="12.75">
      <c r="L241" s="23"/>
    </row>
    <row r="242" ht="12.75">
      <c r="L242" s="23"/>
    </row>
    <row r="243" ht="12.75">
      <c r="L243" s="23"/>
    </row>
    <row r="244" ht="12.75">
      <c r="L244" s="23"/>
    </row>
    <row r="245" ht="12.75">
      <c r="L245" s="23"/>
    </row>
    <row r="246" ht="12.75">
      <c r="L246" s="23"/>
    </row>
  </sheetData>
  <mergeCells count="25">
    <mergeCell ref="A234:E234"/>
    <mergeCell ref="A235:E235"/>
    <mergeCell ref="A236:K236"/>
    <mergeCell ref="A231:B231"/>
    <mergeCell ref="A232:B232"/>
    <mergeCell ref="C231:E231"/>
    <mergeCell ref="C232:E232"/>
    <mergeCell ref="F234:K234"/>
    <mergeCell ref="F235:K235"/>
    <mergeCell ref="F231:K231"/>
    <mergeCell ref="F2:J2"/>
    <mergeCell ref="K2:K3"/>
    <mergeCell ref="A1:K1"/>
    <mergeCell ref="B2:B3"/>
    <mergeCell ref="A2:A3"/>
    <mergeCell ref="C2:C3"/>
    <mergeCell ref="D2:D3"/>
    <mergeCell ref="E2:E3"/>
    <mergeCell ref="A229:K229"/>
    <mergeCell ref="A228:E228"/>
    <mergeCell ref="A230:E230"/>
    <mergeCell ref="A233:E233"/>
    <mergeCell ref="F230:K230"/>
    <mergeCell ref="F232:K232"/>
    <mergeCell ref="F233:K233"/>
  </mergeCells>
  <printOptions/>
  <pageMargins left="0.75" right="0.75" top="1" bottom="1" header="0.5" footer="0.5"/>
  <pageSetup fitToHeight="0" horizontalDpi="600" verticalDpi="600" orientation="landscape" paperSize="9" scale="87" r:id="rId1"/>
  <rowBreaks count="7" manualBreakCount="7">
    <brk id="15" max="10" man="1"/>
    <brk id="28" max="10" man="1"/>
    <brk id="178" max="10" man="1"/>
    <brk id="194" max="10" man="1"/>
    <brk id="212" max="10" man="1"/>
    <brk id="227" max="10" man="1"/>
    <brk id="2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BARTIIS</cp:lastModifiedBy>
  <cp:lastPrinted>2009-04-06T12:27:02Z</cp:lastPrinted>
  <dcterms:created xsi:type="dcterms:W3CDTF">2008-01-30T07:05:04Z</dcterms:created>
  <dcterms:modified xsi:type="dcterms:W3CDTF">2009-04-27T08:53:40Z</dcterms:modified>
  <cp:category/>
  <cp:version/>
  <cp:contentType/>
  <cp:contentStatus/>
</cp:coreProperties>
</file>